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980" windowHeight="6030" activeTab="4"/>
  </bookViews>
  <sheets>
    <sheet name="Kreis" sheetId="1" r:id="rId1"/>
    <sheet name="Vergleich" sheetId="18" r:id="rId2"/>
    <sheet name="Erst-St." sheetId="19" r:id="rId3"/>
    <sheet name="Zweit-St." sheetId="20" r:id="rId4"/>
    <sheet name="Delta" sheetId="21" r:id="rId5"/>
    <sheet name="B-G" sheetId="10" r:id="rId6"/>
    <sheet name="Bu" sheetId="11" r:id="rId7"/>
    <sheet name="Kü" sheetId="12" r:id="rId8"/>
    <sheet name="Lei" sheetId="13" r:id="rId9"/>
    <sheet name="Od" sheetId="14" r:id="rId10"/>
    <sheet name="Ov" sheetId="15" r:id="rId11"/>
    <sheet name="Rö" sheetId="16" r:id="rId12"/>
    <sheet name="Wk" sheetId="17" r:id="rId13"/>
  </sheets>
  <calcPr calcId="145621"/>
</workbook>
</file>

<file path=xl/calcChain.xml><?xml version="1.0" encoding="utf-8"?>
<calcChain xmlns="http://schemas.openxmlformats.org/spreadsheetml/2006/main">
  <c r="L10" i="19" l="1"/>
  <c r="L10" i="20" l="1"/>
  <c r="L16" i="21"/>
  <c r="L14" i="21"/>
  <c r="K16" i="21"/>
  <c r="K14" i="21"/>
  <c r="E20" i="21"/>
  <c r="C20" i="21"/>
  <c r="D20" i="21" s="1"/>
  <c r="B20" i="21"/>
  <c r="E18" i="21"/>
  <c r="C18" i="21"/>
  <c r="D18" i="21" s="1"/>
  <c r="B18" i="21"/>
  <c r="E16" i="21"/>
  <c r="C16" i="21"/>
  <c r="D16" i="21" s="1"/>
  <c r="B16" i="21"/>
  <c r="E14" i="21"/>
  <c r="C14" i="21"/>
  <c r="D14" i="21" s="1"/>
  <c r="B14" i="21"/>
  <c r="E12" i="21"/>
  <c r="C12" i="21"/>
  <c r="D12" i="21" s="1"/>
  <c r="B12" i="21"/>
  <c r="E10" i="21"/>
  <c r="C10" i="21"/>
  <c r="D10" i="21" s="1"/>
  <c r="B10" i="21"/>
  <c r="E8" i="21"/>
  <c r="C8" i="21"/>
  <c r="D8" i="21" s="1"/>
  <c r="B8" i="21"/>
  <c r="E6" i="21"/>
  <c r="E24" i="21" s="1"/>
  <c r="C6" i="21"/>
  <c r="C24" i="21" s="1"/>
  <c r="B6" i="21"/>
  <c r="B24" i="21" s="1"/>
  <c r="M20" i="20"/>
  <c r="M21" i="20" s="1"/>
  <c r="M18" i="20"/>
  <c r="M16" i="20"/>
  <c r="M14" i="20"/>
  <c r="M12" i="20"/>
  <c r="M13" i="20" s="1"/>
  <c r="M10" i="20"/>
  <c r="M8" i="20"/>
  <c r="M6" i="20"/>
  <c r="L20" i="20"/>
  <c r="L21" i="20" s="1"/>
  <c r="L18" i="20"/>
  <c r="L16" i="20"/>
  <c r="L14" i="20"/>
  <c r="L12" i="20"/>
  <c r="L8" i="20"/>
  <c r="L8" i="21" s="1"/>
  <c r="L6" i="20"/>
  <c r="L6" i="21" s="1"/>
  <c r="K20" i="20"/>
  <c r="K21" i="20" s="1"/>
  <c r="K18" i="20"/>
  <c r="K16" i="20"/>
  <c r="K14" i="20"/>
  <c r="K15" i="20" s="1"/>
  <c r="K12" i="20"/>
  <c r="K13" i="20" s="1"/>
  <c r="K10" i="20"/>
  <c r="K8" i="20"/>
  <c r="K8" i="21" s="1"/>
  <c r="K6" i="20"/>
  <c r="K6" i="21" s="1"/>
  <c r="J20" i="20"/>
  <c r="J18" i="20"/>
  <c r="J16" i="20"/>
  <c r="J14" i="20"/>
  <c r="J14" i="21" s="1"/>
  <c r="J12" i="20"/>
  <c r="J10" i="20"/>
  <c r="J8" i="20"/>
  <c r="J8" i="21" s="1"/>
  <c r="J6" i="20"/>
  <c r="J6" i="21" s="1"/>
  <c r="I20" i="20"/>
  <c r="I18" i="20"/>
  <c r="I16" i="20"/>
  <c r="I16" i="21" s="1"/>
  <c r="I14" i="20"/>
  <c r="I15" i="20" s="1"/>
  <c r="I12" i="20"/>
  <c r="I10" i="20"/>
  <c r="I8" i="20"/>
  <c r="I8" i="21" s="1"/>
  <c r="I6" i="20"/>
  <c r="I6" i="21" s="1"/>
  <c r="H20" i="20"/>
  <c r="H18" i="20"/>
  <c r="H16" i="20"/>
  <c r="H14" i="20"/>
  <c r="H12" i="20"/>
  <c r="H10" i="20"/>
  <c r="H8" i="20"/>
  <c r="H8" i="21" s="1"/>
  <c r="H6" i="20"/>
  <c r="H6" i="21" s="1"/>
  <c r="G20" i="20"/>
  <c r="G18" i="20"/>
  <c r="G16" i="20"/>
  <c r="G16" i="21" s="1"/>
  <c r="G14" i="20"/>
  <c r="G14" i="21" s="1"/>
  <c r="G12" i="20"/>
  <c r="G10" i="20"/>
  <c r="G6" i="20"/>
  <c r="G6" i="21" s="1"/>
  <c r="G8" i="20"/>
  <c r="G8" i="21" s="1"/>
  <c r="F20" i="20"/>
  <c r="F18" i="20"/>
  <c r="F16" i="20"/>
  <c r="F14" i="20"/>
  <c r="F15" i="20" s="1"/>
  <c r="F12" i="20"/>
  <c r="F10" i="20"/>
  <c r="F8" i="20"/>
  <c r="F6" i="20"/>
  <c r="F6" i="21" s="1"/>
  <c r="E20" i="20"/>
  <c r="E18" i="20"/>
  <c r="E16" i="20"/>
  <c r="M17" i="20" s="1"/>
  <c r="E14" i="20"/>
  <c r="M15" i="20" s="1"/>
  <c r="E12" i="20"/>
  <c r="E10" i="20"/>
  <c r="E8" i="20"/>
  <c r="M9" i="20" s="1"/>
  <c r="E6" i="20"/>
  <c r="E24" i="20" s="1"/>
  <c r="C20" i="20"/>
  <c r="C18" i="20"/>
  <c r="C16" i="20"/>
  <c r="D16" i="20" s="1"/>
  <c r="C14" i="20"/>
  <c r="D14" i="20" s="1"/>
  <c r="C10" i="20"/>
  <c r="C12" i="20"/>
  <c r="C8" i="20"/>
  <c r="C6" i="20"/>
  <c r="D6" i="20" s="1"/>
  <c r="J21" i="20"/>
  <c r="I21" i="20"/>
  <c r="H21" i="20"/>
  <c r="G21" i="20"/>
  <c r="F21" i="20"/>
  <c r="F21" i="21" s="1"/>
  <c r="D20" i="20"/>
  <c r="B20" i="20"/>
  <c r="L19" i="20"/>
  <c r="K19" i="20"/>
  <c r="J19" i="20"/>
  <c r="F19" i="20"/>
  <c r="B18" i="20"/>
  <c r="D18" i="20" s="1"/>
  <c r="I17" i="20"/>
  <c r="F17" i="20"/>
  <c r="B16" i="20"/>
  <c r="L15" i="20"/>
  <c r="G15" i="20"/>
  <c r="B14" i="20"/>
  <c r="L13" i="20"/>
  <c r="I13" i="20"/>
  <c r="G13" i="20"/>
  <c r="B12" i="20"/>
  <c r="D12" i="20" s="1"/>
  <c r="M11" i="20"/>
  <c r="K11" i="20"/>
  <c r="J11" i="20"/>
  <c r="I11" i="20"/>
  <c r="G11" i="20"/>
  <c r="F11" i="20"/>
  <c r="B10" i="20"/>
  <c r="D10" i="20" s="1"/>
  <c r="K9" i="20"/>
  <c r="I9" i="20"/>
  <c r="F9" i="20"/>
  <c r="D8" i="20"/>
  <c r="B8" i="20"/>
  <c r="B6" i="20"/>
  <c r="C16" i="19"/>
  <c r="C12" i="19"/>
  <c r="D12" i="19" s="1"/>
  <c r="C10" i="19"/>
  <c r="D10" i="19" s="1"/>
  <c r="C8" i="19"/>
  <c r="M20" i="19"/>
  <c r="M21" i="19" s="1"/>
  <c r="M18" i="19"/>
  <c r="M19" i="19" s="1"/>
  <c r="M16" i="19"/>
  <c r="M17" i="19" s="1"/>
  <c r="M14" i="19"/>
  <c r="M15" i="19" s="1"/>
  <c r="M12" i="19"/>
  <c r="M13" i="19" s="1"/>
  <c r="M10" i="19"/>
  <c r="M11" i="19" s="1"/>
  <c r="M8" i="19"/>
  <c r="M9" i="19" s="1"/>
  <c r="M6" i="19"/>
  <c r="M7" i="19" s="1"/>
  <c r="L20" i="19"/>
  <c r="L20" i="21" s="1"/>
  <c r="L18" i="19"/>
  <c r="L19" i="19" s="1"/>
  <c r="L16" i="19"/>
  <c r="L17" i="19" s="1"/>
  <c r="L14" i="19"/>
  <c r="L15" i="19" s="1"/>
  <c r="L12" i="19"/>
  <c r="L12" i="21" s="1"/>
  <c r="L11" i="19"/>
  <c r="L8" i="19"/>
  <c r="L9" i="19" s="1"/>
  <c r="L6" i="19"/>
  <c r="L24" i="19" s="1"/>
  <c r="K20" i="19"/>
  <c r="K20" i="21" s="1"/>
  <c r="K18" i="19"/>
  <c r="K19" i="19" s="1"/>
  <c r="K16" i="19"/>
  <c r="K17" i="19" s="1"/>
  <c r="K14" i="19"/>
  <c r="K15" i="19" s="1"/>
  <c r="K12" i="19"/>
  <c r="K12" i="21" s="1"/>
  <c r="K10" i="19"/>
  <c r="K11" i="19" s="1"/>
  <c r="K11" i="21" s="1"/>
  <c r="K8" i="19"/>
  <c r="K9" i="19" s="1"/>
  <c r="K6" i="19"/>
  <c r="K7" i="19" s="1"/>
  <c r="J20" i="19"/>
  <c r="J20" i="21" s="1"/>
  <c r="J18" i="19"/>
  <c r="J19" i="19" s="1"/>
  <c r="J19" i="21" s="1"/>
  <c r="J16" i="19"/>
  <c r="J17" i="19" s="1"/>
  <c r="J14" i="19"/>
  <c r="J15" i="19" s="1"/>
  <c r="J12" i="19"/>
  <c r="J12" i="21" s="1"/>
  <c r="J10" i="19"/>
  <c r="J11" i="19" s="1"/>
  <c r="J8" i="19"/>
  <c r="J9" i="19" s="1"/>
  <c r="J6" i="19"/>
  <c r="I20" i="19"/>
  <c r="I20" i="21" s="1"/>
  <c r="I18" i="19"/>
  <c r="I19" i="19" s="1"/>
  <c r="I16" i="19"/>
  <c r="I17" i="19" s="1"/>
  <c r="I14" i="19"/>
  <c r="I15" i="19" s="1"/>
  <c r="I12" i="19"/>
  <c r="I12" i="21" s="1"/>
  <c r="I10" i="19"/>
  <c r="I11" i="19" s="1"/>
  <c r="I8" i="19"/>
  <c r="I9" i="19" s="1"/>
  <c r="I6" i="19"/>
  <c r="I7" i="19" s="1"/>
  <c r="H20" i="19"/>
  <c r="H20" i="21" s="1"/>
  <c r="H18" i="19"/>
  <c r="H19" i="19" s="1"/>
  <c r="H16" i="19"/>
  <c r="H17" i="19" s="1"/>
  <c r="H14" i="19"/>
  <c r="H15" i="19" s="1"/>
  <c r="H12" i="19"/>
  <c r="H12" i="21" s="1"/>
  <c r="H10" i="19"/>
  <c r="H11" i="19" s="1"/>
  <c r="H8" i="19"/>
  <c r="H9" i="19" s="1"/>
  <c r="H6" i="19"/>
  <c r="G20" i="19"/>
  <c r="G20" i="21" s="1"/>
  <c r="G18" i="19"/>
  <c r="G18" i="21" s="1"/>
  <c r="G16" i="19"/>
  <c r="G14" i="19"/>
  <c r="G15" i="19" s="1"/>
  <c r="G12" i="19"/>
  <c r="G12" i="21" s="1"/>
  <c r="G10" i="19"/>
  <c r="G10" i="21" s="1"/>
  <c r="G8" i="19"/>
  <c r="G6" i="19"/>
  <c r="G7" i="19" s="1"/>
  <c r="G11" i="19"/>
  <c r="G11" i="21" s="1"/>
  <c r="F20" i="19"/>
  <c r="F20" i="21" s="1"/>
  <c r="F18" i="19"/>
  <c r="F18" i="21" s="1"/>
  <c r="F16" i="19"/>
  <c r="F16" i="21" s="1"/>
  <c r="F14" i="19"/>
  <c r="F12" i="19"/>
  <c r="F12" i="21" s="1"/>
  <c r="F10" i="19"/>
  <c r="F8" i="19"/>
  <c r="F8" i="21" s="1"/>
  <c r="F21" i="19"/>
  <c r="E20" i="19"/>
  <c r="E18" i="19"/>
  <c r="E16" i="19"/>
  <c r="E14" i="19"/>
  <c r="E12" i="19"/>
  <c r="F13" i="19" s="1"/>
  <c r="E10" i="19"/>
  <c r="E8" i="19"/>
  <c r="F9" i="19" s="1"/>
  <c r="F9" i="21" s="1"/>
  <c r="E6" i="19"/>
  <c r="E24" i="19" s="1"/>
  <c r="C6" i="19"/>
  <c r="F6" i="19"/>
  <c r="F7" i="19" s="1"/>
  <c r="D16" i="19"/>
  <c r="C20" i="19"/>
  <c r="C18" i="19"/>
  <c r="D18" i="19" s="1"/>
  <c r="C14" i="19"/>
  <c r="B10" i="19"/>
  <c r="B20" i="19"/>
  <c r="D20" i="19" s="1"/>
  <c r="B18" i="19"/>
  <c r="B16" i="19"/>
  <c r="B14" i="19"/>
  <c r="B12" i="19"/>
  <c r="B8" i="19"/>
  <c r="D8" i="19" s="1"/>
  <c r="B6" i="19"/>
  <c r="E21" i="18"/>
  <c r="B21" i="18"/>
  <c r="E19" i="18"/>
  <c r="B19" i="18"/>
  <c r="E17" i="18"/>
  <c r="B17" i="18"/>
  <c r="E15" i="18"/>
  <c r="B15" i="18"/>
  <c r="E13" i="18"/>
  <c r="B13" i="18"/>
  <c r="E11" i="18"/>
  <c r="E23" i="18" s="1"/>
  <c r="B11" i="18"/>
  <c r="E9" i="18"/>
  <c r="B9" i="18"/>
  <c r="H21" i="18"/>
  <c r="H19" i="18"/>
  <c r="H17" i="18"/>
  <c r="H15" i="18"/>
  <c r="H13" i="18"/>
  <c r="H11" i="18"/>
  <c r="H7" i="18"/>
  <c r="E7" i="18"/>
  <c r="B7" i="18"/>
  <c r="H15" i="20" l="1"/>
  <c r="H14" i="21"/>
  <c r="H15" i="21"/>
  <c r="I15" i="21"/>
  <c r="K7" i="21"/>
  <c r="B24" i="20"/>
  <c r="J17" i="20"/>
  <c r="J17" i="21" s="1"/>
  <c r="J16" i="21"/>
  <c r="I9" i="21"/>
  <c r="I17" i="21"/>
  <c r="J9" i="21"/>
  <c r="K9" i="21"/>
  <c r="L9" i="21"/>
  <c r="G9" i="20"/>
  <c r="L9" i="20"/>
  <c r="J15" i="20"/>
  <c r="J15" i="21" s="1"/>
  <c r="L17" i="20"/>
  <c r="L17" i="21" s="1"/>
  <c r="G19" i="20"/>
  <c r="H11" i="20"/>
  <c r="H19" i="20"/>
  <c r="H19" i="21" s="1"/>
  <c r="F14" i="21"/>
  <c r="I14" i="21"/>
  <c r="I25" i="21" s="1"/>
  <c r="G15" i="21"/>
  <c r="I7" i="21"/>
  <c r="K15" i="21"/>
  <c r="L15" i="21"/>
  <c r="H17" i="20"/>
  <c r="H17" i="21" s="1"/>
  <c r="H16" i="21"/>
  <c r="H11" i="21"/>
  <c r="I11" i="21"/>
  <c r="J11" i="21"/>
  <c r="K19" i="21"/>
  <c r="L19" i="21"/>
  <c r="H9" i="20"/>
  <c r="H9" i="21" s="1"/>
  <c r="H13" i="20"/>
  <c r="L11" i="20"/>
  <c r="L11" i="21" s="1"/>
  <c r="G25" i="21"/>
  <c r="H25" i="19"/>
  <c r="J25" i="19"/>
  <c r="H21" i="19"/>
  <c r="H21" i="21" s="1"/>
  <c r="I21" i="19"/>
  <c r="I21" i="21" s="1"/>
  <c r="J21" i="19"/>
  <c r="J21" i="21" s="1"/>
  <c r="K21" i="19"/>
  <c r="K21" i="21" s="1"/>
  <c r="L21" i="19"/>
  <c r="L21" i="21" s="1"/>
  <c r="G25" i="19"/>
  <c r="K25" i="19"/>
  <c r="F11" i="19"/>
  <c r="F11" i="21" s="1"/>
  <c r="H7" i="19"/>
  <c r="L25" i="19"/>
  <c r="I25" i="19"/>
  <c r="M25" i="19"/>
  <c r="F10" i="21"/>
  <c r="F25" i="21" s="1"/>
  <c r="H10" i="21"/>
  <c r="H18" i="21"/>
  <c r="I10" i="21"/>
  <c r="I18" i="21"/>
  <c r="J10" i="21"/>
  <c r="J18" i="21"/>
  <c r="K10" i="21"/>
  <c r="K18" i="21"/>
  <c r="L10" i="21"/>
  <c r="L24" i="21" s="1"/>
  <c r="L18" i="21"/>
  <c r="H13" i="19"/>
  <c r="H13" i="21" s="1"/>
  <c r="I13" i="19"/>
  <c r="I13" i="21" s="1"/>
  <c r="J13" i="19"/>
  <c r="K13" i="19"/>
  <c r="K13" i="21" s="1"/>
  <c r="L13" i="19"/>
  <c r="L13" i="21" s="1"/>
  <c r="K25" i="21"/>
  <c r="F19" i="19"/>
  <c r="F19" i="21" s="1"/>
  <c r="J7" i="19"/>
  <c r="L7" i="19"/>
  <c r="D14" i="19"/>
  <c r="F15" i="19"/>
  <c r="F15" i="21" s="1"/>
  <c r="G19" i="19"/>
  <c r="G19" i="21" s="1"/>
  <c r="F25" i="19"/>
  <c r="D6" i="21"/>
  <c r="D24" i="21"/>
  <c r="G24" i="21"/>
  <c r="I19" i="20"/>
  <c r="I19" i="21" s="1"/>
  <c r="M19" i="20"/>
  <c r="G17" i="20"/>
  <c r="K17" i="20"/>
  <c r="K17" i="21" s="1"/>
  <c r="F13" i="20"/>
  <c r="F13" i="21" s="1"/>
  <c r="J13" i="20"/>
  <c r="J9" i="20"/>
  <c r="H25" i="20"/>
  <c r="L25" i="20"/>
  <c r="F25" i="20"/>
  <c r="J25" i="20"/>
  <c r="C24" i="20"/>
  <c r="D24" i="20" s="1"/>
  <c r="G25" i="20"/>
  <c r="K25" i="20"/>
  <c r="I25" i="20"/>
  <c r="M25" i="20"/>
  <c r="H7" i="20"/>
  <c r="L7" i="20"/>
  <c r="H24" i="20"/>
  <c r="I7" i="20"/>
  <c r="I24" i="20"/>
  <c r="F7" i="20"/>
  <c r="F7" i="21" s="1"/>
  <c r="J7" i="20"/>
  <c r="F24" i="20"/>
  <c r="J24" i="20"/>
  <c r="L24" i="20"/>
  <c r="M7" i="20"/>
  <c r="M24" i="20"/>
  <c r="G7" i="20"/>
  <c r="G7" i="21" s="1"/>
  <c r="K7" i="20"/>
  <c r="G24" i="20"/>
  <c r="K24" i="20"/>
  <c r="M24" i="19"/>
  <c r="G9" i="19"/>
  <c r="G17" i="19"/>
  <c r="G17" i="21" s="1"/>
  <c r="F17" i="19"/>
  <c r="F17" i="21" s="1"/>
  <c r="G13" i="19"/>
  <c r="G13" i="21" s="1"/>
  <c r="G21" i="19"/>
  <c r="G21" i="21" s="1"/>
  <c r="K24" i="19"/>
  <c r="J24" i="19"/>
  <c r="I24" i="19"/>
  <c r="H24" i="19"/>
  <c r="G24" i="19"/>
  <c r="D6" i="19"/>
  <c r="C24" i="19"/>
  <c r="F24" i="19"/>
  <c r="B24" i="19"/>
  <c r="F19" i="18"/>
  <c r="F13" i="18"/>
  <c r="F21" i="18"/>
  <c r="F11" i="18"/>
  <c r="F9" i="18"/>
  <c r="H9" i="18"/>
  <c r="F7" i="18"/>
  <c r="F15" i="18"/>
  <c r="E25" i="18"/>
  <c r="F17" i="18"/>
  <c r="B23" i="18"/>
  <c r="C9" i="18" s="1"/>
  <c r="J7" i="21" l="1"/>
  <c r="G9" i="21"/>
  <c r="F24" i="21"/>
  <c r="J13" i="21"/>
  <c r="L25" i="21"/>
  <c r="J25" i="21"/>
  <c r="H25" i="21"/>
  <c r="H7" i="21"/>
  <c r="L7" i="21"/>
  <c r="K24" i="21"/>
  <c r="I24" i="21"/>
  <c r="J24" i="21"/>
  <c r="H24" i="21"/>
  <c r="D24" i="19"/>
  <c r="C13" i="18"/>
  <c r="C11" i="18"/>
  <c r="C19" i="18"/>
  <c r="C7" i="18"/>
  <c r="H23" i="18"/>
  <c r="C21" i="18"/>
  <c r="C15" i="18"/>
  <c r="C17" i="18"/>
  <c r="E4" i="17"/>
  <c r="E4" i="16"/>
  <c r="E4" i="15"/>
  <c r="E4" i="14"/>
  <c r="E4" i="13"/>
  <c r="E4" i="12"/>
  <c r="E4" i="11"/>
  <c r="E4" i="10"/>
  <c r="E4" i="1"/>
</calcChain>
</file>

<file path=xl/sharedStrings.xml><?xml version="1.0" encoding="utf-8"?>
<sst xmlns="http://schemas.openxmlformats.org/spreadsheetml/2006/main" count="666" uniqueCount="72">
  <si>
    <t>Wahlberechtigte</t>
  </si>
  <si>
    <t>Wähler/innen</t>
  </si>
  <si>
    <t>ungültige Stimmen</t>
  </si>
  <si>
    <t>gültige Stimmen</t>
  </si>
  <si>
    <t>Bosbach, CDU</t>
  </si>
  <si>
    <t>Zalfen, SPD</t>
  </si>
  <si>
    <t>Dr. Ludemann, FDP</t>
  </si>
  <si>
    <t>Außendorf, GRÜNE</t>
  </si>
  <si>
    <t>Bischoff, DIE LINKE</t>
  </si>
  <si>
    <t>PIRATEN</t>
  </si>
  <si>
    <t>---</t>
  </si>
  <si>
    <t>Zündorf, NPD</t>
  </si>
  <si>
    <t>REP</t>
  </si>
  <si>
    <t>Bündnis 21/RRP</t>
  </si>
  <si>
    <t>Volksabstimmung</t>
  </si>
  <si>
    <t>ÖDP</t>
  </si>
  <si>
    <t>MLPD</t>
  </si>
  <si>
    <t>BüSo</t>
  </si>
  <si>
    <t>PSG</t>
  </si>
  <si>
    <t>Haase, AfD</t>
  </si>
  <si>
    <t>BIG</t>
  </si>
  <si>
    <t>pro Deutschland</t>
  </si>
  <si>
    <t>DIE RECHTE</t>
  </si>
  <si>
    <t>FREIE WÄHLER</t>
  </si>
  <si>
    <t>Partei der Nichtwähler</t>
  </si>
  <si>
    <t>PARTEI DER VERNUNFT</t>
  </si>
  <si>
    <t>Die PARTEI</t>
  </si>
  <si>
    <t>Dr. jur. Voss, vo2s.de</t>
  </si>
  <si>
    <t>--</t>
  </si>
  <si>
    <t>Erststimmen</t>
  </si>
  <si>
    <t>Zweitstimmen</t>
  </si>
  <si>
    <t>Wahlbeteiligung</t>
  </si>
  <si>
    <t>Rheinisch-Bergischer Kreis (gesamt)</t>
  </si>
  <si>
    <t>Δ</t>
  </si>
  <si>
    <t>Rheinisch-Bergischer Kreis / Bergisch Gladbach</t>
  </si>
  <si>
    <t>Rheinisch-Bergischer Kreis / Burscheid</t>
  </si>
  <si>
    <t>Rheinisch-Bergischer Kreis / Kürten</t>
  </si>
  <si>
    <t>Rheinisch-Bergischer Kreis / Leichlingen</t>
  </si>
  <si>
    <t>Rheinisch-Bergischer Kreis / Odenthal</t>
  </si>
  <si>
    <t>Rheinisch-Bergischer Kreis / Overath</t>
  </si>
  <si>
    <t>Rheinisch-Bergischer Kreis / Rösrath</t>
  </si>
  <si>
    <t>Rheinisch-Bergischer Kreis / Wermelskirchen</t>
  </si>
  <si>
    <t>Vergleich Wahlberechtigte / Stimmen / Wahlbeteiligung</t>
  </si>
  <si>
    <t>Wahlbe- rechtigte</t>
  </si>
  <si>
    <t>Stimmen gesamt</t>
  </si>
  <si>
    <t>Wahlbe- teiligung</t>
  </si>
  <si>
    <t>%</t>
  </si>
  <si>
    <t>Berg. Gladb.</t>
  </si>
  <si>
    <t>Burscheid</t>
  </si>
  <si>
    <t>Kürten</t>
  </si>
  <si>
    <t>Leichlingen</t>
  </si>
  <si>
    <t>Odenthal</t>
  </si>
  <si>
    <t>Overath</t>
  </si>
  <si>
    <t>Rösrath</t>
  </si>
  <si>
    <t>Wermelskirchen</t>
  </si>
  <si>
    <t>Summen</t>
  </si>
  <si>
    <t>http://wahlen.citkomm.de/bw2013/05378000/index.htm</t>
  </si>
  <si>
    <t>Bundestagswahl 2013 / Gesamtergebnis Wahlkreis 100  Rhein.-Berg (2009: Wk. 101)</t>
  </si>
  <si>
    <t>SPD</t>
  </si>
  <si>
    <t>CDU</t>
  </si>
  <si>
    <t>FDP</t>
  </si>
  <si>
    <t>GRÜNE</t>
  </si>
  <si>
    <t>NPD</t>
  </si>
  <si>
    <t>%-Anteile</t>
  </si>
  <si>
    <t>Vergleich Gemeinden (Bundestagswahl 2013; Wahlkreis 100 "Rhein.-Berg. Kreis")</t>
  </si>
  <si>
    <t>K. U. Voss</t>
  </si>
  <si>
    <t>AfD</t>
  </si>
  <si>
    <t>Piraten</t>
  </si>
  <si>
    <t>LINKE</t>
  </si>
  <si>
    <t>Erststimmen ./. Zweitstimmen</t>
  </si>
  <si>
    <t xml:space="preserve">http://wahlen.citkomm.de/bw2013/05378000/index.htm </t>
  </si>
  <si>
    <t>Stand: 23.9.2013, 8:00h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</si>
</sst>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[Red]\-0\ "/>
  </numFmts>
  <fonts count="1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.5"/>
      <color rgb="FF000000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8"/>
      <color theme="1"/>
      <name val="Arial"/>
      <family val="2"/>
    </font>
    <font>
      <b/>
      <sz val="8"/>
      <color rgb="FF000000"/>
      <name val="Verdana"/>
      <family val="2"/>
    </font>
    <font>
      <i/>
      <sz val="8"/>
      <color theme="1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FF0000"/>
      <name val="Verdana"/>
      <family val="2"/>
    </font>
    <font>
      <sz val="10"/>
      <color theme="1" tint="0.499984740745262"/>
      <name val="Verdana"/>
      <family val="2"/>
    </font>
    <font>
      <b/>
      <sz val="8"/>
      <color theme="1" tint="0.499984740745262"/>
      <name val="Verdana"/>
      <family val="2"/>
    </font>
    <font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9">
    <xf numFmtId="0" fontId="0" fillId="0" borderId="0" xfId="0"/>
    <xf numFmtId="3" fontId="2" fillId="2" borderId="0" xfId="0" applyNumberFormat="1" applyFont="1" applyFill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10" fontId="2" fillId="2" borderId="0" xfId="0" applyNumberFormat="1" applyFont="1" applyFill="1" applyAlignment="1">
      <alignment horizontal="right" vertical="center" wrapText="1"/>
    </xf>
    <xf numFmtId="0" fontId="3" fillId="0" borderId="0" xfId="0" applyFont="1" applyFill="1"/>
    <xf numFmtId="0" fontId="5" fillId="0" borderId="0" xfId="0" applyFont="1" applyFill="1" applyAlignment="1">
      <alignment vertical="center" wrapText="1"/>
    </xf>
    <xf numFmtId="3" fontId="5" fillId="0" borderId="0" xfId="0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10" fontId="5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Border="1"/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" fillId="3" borderId="0" xfId="0" applyFont="1" applyFill="1"/>
    <xf numFmtId="0" fontId="0" fillId="3" borderId="0" xfId="0" applyFill="1" applyAlignment="1">
      <alignment horizontal="left" vertical="top"/>
    </xf>
    <xf numFmtId="164" fontId="0" fillId="3" borderId="0" xfId="0" applyNumberFormat="1" applyFill="1" applyAlignment="1">
      <alignment horizontal="left" vertical="top"/>
    </xf>
    <xf numFmtId="0" fontId="1" fillId="3" borderId="0" xfId="0" applyFont="1" applyFill="1" applyAlignment="1">
      <alignment horizontal="left" vertical="top"/>
    </xf>
    <xf numFmtId="0" fontId="7" fillId="0" borderId="0" xfId="1"/>
    <xf numFmtId="164" fontId="8" fillId="3" borderId="0" xfId="0" applyNumberFormat="1" applyFont="1" applyFill="1" applyAlignment="1">
      <alignment horizontal="left" vertical="top" wrapText="1"/>
    </xf>
    <xf numFmtId="0" fontId="8" fillId="3" borderId="0" xfId="0" applyFont="1" applyFill="1" applyAlignment="1">
      <alignment horizontal="left" vertical="top" wrapText="1"/>
    </xf>
    <xf numFmtId="164" fontId="9" fillId="3" borderId="0" xfId="0" applyNumberFormat="1" applyFont="1" applyFill="1" applyAlignment="1">
      <alignment horizontal="left" vertical="top"/>
    </xf>
    <xf numFmtId="4" fontId="9" fillId="3" borderId="0" xfId="0" applyNumberFormat="1" applyFont="1" applyFill="1" applyAlignment="1">
      <alignment horizontal="left" vertical="top"/>
    </xf>
    <xf numFmtId="3" fontId="9" fillId="3" borderId="0" xfId="0" applyNumberFormat="1" applyFont="1" applyFill="1" applyAlignment="1">
      <alignment horizontal="left" vertical="top"/>
    </xf>
    <xf numFmtId="3" fontId="1" fillId="3" borderId="0" xfId="0" applyNumberFormat="1" applyFont="1" applyFill="1" applyAlignment="1">
      <alignment horizontal="left" vertical="top"/>
    </xf>
    <xf numFmtId="164" fontId="1" fillId="3" borderId="0" xfId="0" applyNumberFormat="1" applyFont="1" applyFill="1" applyAlignment="1">
      <alignment horizontal="left" vertical="top"/>
    </xf>
    <xf numFmtId="9" fontId="0" fillId="3" borderId="0" xfId="0" applyNumberFormat="1" applyFill="1" applyAlignment="1">
      <alignment horizontal="left" vertical="top"/>
    </xf>
    <xf numFmtId="3" fontId="0" fillId="3" borderId="0" xfId="0" applyNumberFormat="1" applyFill="1" applyAlignment="1">
      <alignment horizontal="left" vertical="top"/>
    </xf>
    <xf numFmtId="2" fontId="9" fillId="3" borderId="0" xfId="0" applyNumberFormat="1" applyFont="1" applyFill="1" applyAlignment="1">
      <alignment horizontal="left" vertical="top"/>
    </xf>
    <xf numFmtId="2" fontId="9" fillId="3" borderId="1" xfId="0" applyNumberFormat="1" applyFont="1" applyFill="1" applyBorder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12" fillId="3" borderId="0" xfId="0" applyFont="1" applyFill="1" applyAlignment="1">
      <alignment horizontal="left" vertical="top"/>
    </xf>
    <xf numFmtId="10" fontId="13" fillId="3" borderId="0" xfId="0" applyNumberFormat="1" applyFont="1" applyFill="1" applyAlignment="1">
      <alignment horizontal="left" vertical="top"/>
    </xf>
    <xf numFmtId="2" fontId="0" fillId="3" borderId="1" xfId="0" applyNumberFormat="1" applyFill="1" applyBorder="1" applyAlignment="1">
      <alignment horizontal="left" vertical="top"/>
    </xf>
    <xf numFmtId="0" fontId="1" fillId="4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0" fontId="0" fillId="4" borderId="0" xfId="0" applyFill="1" applyAlignment="1">
      <alignment horizontal="left" vertical="top"/>
    </xf>
    <xf numFmtId="0" fontId="0" fillId="0" borderId="0" xfId="0" applyFill="1" applyAlignment="1">
      <alignment horizontal="left" vertical="top"/>
    </xf>
    <xf numFmtId="10" fontId="13" fillId="0" borderId="0" xfId="0" applyNumberFormat="1" applyFont="1" applyFill="1" applyAlignment="1">
      <alignment horizontal="left" vertical="top"/>
    </xf>
    <xf numFmtId="165" fontId="9" fillId="3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left" vertical="top"/>
    </xf>
    <xf numFmtId="10" fontId="14" fillId="3" borderId="0" xfId="0" applyNumberFormat="1" applyFont="1" applyFill="1" applyAlignment="1">
      <alignment horizontal="left" vertical="top"/>
    </xf>
    <xf numFmtId="0" fontId="7" fillId="0" borderId="0" xfId="1" applyFill="1"/>
    <xf numFmtId="10" fontId="15" fillId="3" borderId="0" xfId="0" applyNumberFormat="1" applyFont="1" applyFill="1" applyAlignment="1">
      <alignment horizontal="left" vertical="top"/>
    </xf>
    <xf numFmtId="3" fontId="18" fillId="3" borderId="0" xfId="0" applyNumberFormat="1" applyFont="1" applyFill="1" applyAlignment="1">
      <alignment horizontal="left" vertical="top"/>
    </xf>
    <xf numFmtId="2" fontId="18" fillId="3" borderId="1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right" vertical="center" wrapText="1"/>
    </xf>
    <xf numFmtId="3" fontId="9" fillId="3" borderId="0" xfId="0" applyNumberFormat="1" applyFont="1" applyFill="1" applyAlignment="1">
      <alignment horizontal="left" vertical="top"/>
    </xf>
    <xf numFmtId="0" fontId="8" fillId="3" borderId="0" xfId="0" applyFont="1" applyFill="1" applyAlignment="1">
      <alignment horizontal="left" vertical="top" wrapText="1"/>
    </xf>
    <xf numFmtId="164" fontId="8" fillId="3" borderId="0" xfId="0" applyNumberFormat="1" applyFont="1" applyFill="1" applyAlignment="1">
      <alignment horizontal="left" vertical="top" wrapText="1"/>
    </xf>
    <xf numFmtId="10" fontId="9" fillId="3" borderId="0" xfId="0" applyNumberFormat="1" applyFont="1" applyFill="1" applyAlignment="1">
      <alignment horizontal="left" vertical="top"/>
    </xf>
    <xf numFmtId="0" fontId="9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 wrapText="1"/>
    </xf>
    <xf numFmtId="3" fontId="16" fillId="3" borderId="0" xfId="0" applyNumberFormat="1" applyFont="1" applyFill="1" applyAlignment="1">
      <alignment horizontal="left" vertical="top"/>
    </xf>
    <xf numFmtId="10" fontId="16" fillId="3" borderId="0" xfId="0" applyNumberFormat="1" applyFont="1" applyFill="1" applyAlignment="1">
      <alignment horizontal="left" vertical="top"/>
    </xf>
    <xf numFmtId="0" fontId="16" fillId="3" borderId="0" xfId="0" applyFont="1" applyFill="1" applyAlignment="1">
      <alignment horizontal="left" vertical="top"/>
    </xf>
    <xf numFmtId="0" fontId="17" fillId="3" borderId="0" xfId="0" applyFont="1" applyFill="1" applyAlignment="1">
      <alignment horizontal="left" vertical="top" wrapText="1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ahlen.citkomm.de/bw2013/05378000/index.ht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ahlen.citkomm.de/bw2013/05378000/index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3" sqref="A3"/>
    </sheetView>
  </sheetViews>
  <sheetFormatPr baseColWidth="10" defaultRowHeight="12" x14ac:dyDescent="0.2"/>
  <cols>
    <col min="1" max="1" width="6.5703125" style="4" customWidth="1"/>
    <col min="2" max="2" width="22.42578125" style="4" customWidth="1"/>
    <col min="3" max="5" width="11.42578125" style="4"/>
    <col min="6" max="6" width="11.42578125" style="4" customWidth="1"/>
    <col min="7" max="16384" width="11.42578125" style="4"/>
  </cols>
  <sheetData>
    <row r="1" spans="1:6" ht="12.75" x14ac:dyDescent="0.2">
      <c r="A1" s="13" t="s">
        <v>32</v>
      </c>
      <c r="B1" s="13"/>
      <c r="C1" s="44" t="s">
        <v>70</v>
      </c>
    </row>
    <row r="2" spans="1:6" x14ac:dyDescent="0.2">
      <c r="A2" s="4" t="s">
        <v>71</v>
      </c>
    </row>
    <row r="3" spans="1:6" x14ac:dyDescent="0.2">
      <c r="B3" s="4" t="s">
        <v>31</v>
      </c>
      <c r="C3" s="13">
        <v>2013</v>
      </c>
      <c r="D3" s="13">
        <v>2009</v>
      </c>
      <c r="E3" s="14" t="s">
        <v>33</v>
      </c>
    </row>
    <row r="4" spans="1:6" x14ac:dyDescent="0.2">
      <c r="C4" s="8">
        <v>0.78159999999999996</v>
      </c>
      <c r="D4" s="8">
        <v>0.77310000000000001</v>
      </c>
      <c r="E4" s="8">
        <f>C4-D4</f>
        <v>8.499999999999952E-3</v>
      </c>
    </row>
    <row r="6" spans="1:6" ht="22.5" customHeight="1" x14ac:dyDescent="0.2">
      <c r="C6" s="48" t="s">
        <v>29</v>
      </c>
      <c r="D6" s="48"/>
      <c r="E6" s="48" t="s">
        <v>30</v>
      </c>
      <c r="F6" s="48"/>
    </row>
    <row r="7" spans="1:6" x14ac:dyDescent="0.2">
      <c r="B7" s="5" t="s">
        <v>0</v>
      </c>
      <c r="C7" s="6">
        <v>216414</v>
      </c>
      <c r="D7" s="7"/>
      <c r="E7" s="6">
        <v>216414</v>
      </c>
      <c r="F7" s="7"/>
    </row>
    <row r="8" spans="1:6" x14ac:dyDescent="0.2">
      <c r="B8" s="5" t="s">
        <v>1</v>
      </c>
      <c r="C8" s="6">
        <v>169148</v>
      </c>
      <c r="D8" s="8">
        <v>0.78159999999999996</v>
      </c>
      <c r="E8" s="6">
        <v>169148</v>
      </c>
      <c r="F8" s="8">
        <v>0.78159999999999996</v>
      </c>
    </row>
    <row r="9" spans="1:6" x14ac:dyDescent="0.2">
      <c r="B9" s="5" t="s">
        <v>2</v>
      </c>
      <c r="C9" s="6">
        <v>1590</v>
      </c>
      <c r="D9" s="8">
        <v>9.4000000000000004E-3</v>
      </c>
      <c r="E9" s="6">
        <v>1472</v>
      </c>
      <c r="F9" s="8">
        <v>8.6999999999999994E-3</v>
      </c>
    </row>
    <row r="10" spans="1:6" x14ac:dyDescent="0.2">
      <c r="A10" s="9"/>
      <c r="B10" s="10" t="s">
        <v>3</v>
      </c>
      <c r="C10" s="11">
        <v>167558</v>
      </c>
      <c r="D10" s="12">
        <v>0.99060000000000004</v>
      </c>
      <c r="E10" s="11">
        <v>167676</v>
      </c>
      <c r="F10" s="12">
        <v>0.99129999999999996</v>
      </c>
    </row>
    <row r="11" spans="1:6" x14ac:dyDescent="0.2">
      <c r="A11" s="9"/>
      <c r="B11" s="10"/>
      <c r="C11" s="11"/>
      <c r="D11" s="12"/>
      <c r="E11" s="11"/>
      <c r="F11" s="12"/>
    </row>
    <row r="12" spans="1:6" x14ac:dyDescent="0.2">
      <c r="A12" s="4">
        <v>1</v>
      </c>
      <c r="B12" s="5" t="s">
        <v>4</v>
      </c>
      <c r="C12" s="6">
        <v>97996</v>
      </c>
      <c r="D12" s="8">
        <v>0.58479999999999999</v>
      </c>
      <c r="E12" s="6">
        <v>73262</v>
      </c>
      <c r="F12" s="8">
        <v>0.43690000000000001</v>
      </c>
    </row>
    <row r="13" spans="1:6" x14ac:dyDescent="0.2">
      <c r="A13" s="4">
        <v>2</v>
      </c>
      <c r="B13" s="5" t="s">
        <v>5</v>
      </c>
      <c r="C13" s="6">
        <v>41883</v>
      </c>
      <c r="D13" s="8">
        <v>0.25</v>
      </c>
      <c r="E13" s="6">
        <v>43703</v>
      </c>
      <c r="F13" s="8">
        <v>0.2606</v>
      </c>
    </row>
    <row r="14" spans="1:6" x14ac:dyDescent="0.2">
      <c r="A14" s="4">
        <v>3</v>
      </c>
      <c r="B14" s="5" t="s">
        <v>6</v>
      </c>
      <c r="C14" s="6">
        <v>2873</v>
      </c>
      <c r="D14" s="8">
        <v>1.7100000000000001E-2</v>
      </c>
      <c r="E14" s="6">
        <v>11676</v>
      </c>
      <c r="F14" s="8">
        <v>6.9599999999999995E-2</v>
      </c>
    </row>
    <row r="15" spans="1:6" x14ac:dyDescent="0.2">
      <c r="A15" s="4">
        <v>4</v>
      </c>
      <c r="B15" s="5" t="s">
        <v>7</v>
      </c>
      <c r="C15" s="6">
        <v>11529</v>
      </c>
      <c r="D15" s="8">
        <v>6.88E-2</v>
      </c>
      <c r="E15" s="6">
        <v>15109</v>
      </c>
      <c r="F15" s="8">
        <v>9.01E-2</v>
      </c>
    </row>
    <row r="16" spans="1:6" x14ac:dyDescent="0.2">
      <c r="A16" s="4">
        <v>5</v>
      </c>
      <c r="B16" s="5" t="s">
        <v>8</v>
      </c>
      <c r="C16" s="6">
        <v>6882</v>
      </c>
      <c r="D16" s="8">
        <v>4.1099999999999998E-2</v>
      </c>
      <c r="E16" s="6">
        <v>8482</v>
      </c>
      <c r="F16" s="8">
        <v>5.0599999999999999E-2</v>
      </c>
    </row>
    <row r="17" spans="1:6" x14ac:dyDescent="0.2">
      <c r="A17" s="4">
        <v>6</v>
      </c>
      <c r="B17" s="5" t="s">
        <v>9</v>
      </c>
      <c r="C17" s="7" t="s">
        <v>10</v>
      </c>
      <c r="D17" s="7" t="s">
        <v>10</v>
      </c>
      <c r="E17" s="6">
        <v>3308</v>
      </c>
      <c r="F17" s="8">
        <v>1.9699999999999999E-2</v>
      </c>
    </row>
    <row r="18" spans="1:6" x14ac:dyDescent="0.2">
      <c r="A18" s="4">
        <v>7</v>
      </c>
      <c r="B18" s="5" t="s">
        <v>11</v>
      </c>
      <c r="C18" s="6">
        <v>1241</v>
      </c>
      <c r="D18" s="8">
        <v>7.4000000000000003E-3</v>
      </c>
      <c r="E18" s="6">
        <v>1149</v>
      </c>
      <c r="F18" s="8">
        <v>6.8999999999999999E-3</v>
      </c>
    </row>
    <row r="19" spans="1:6" x14ac:dyDescent="0.2">
      <c r="A19" s="4">
        <v>8</v>
      </c>
      <c r="B19" s="5" t="s">
        <v>12</v>
      </c>
      <c r="C19" s="7" t="s">
        <v>10</v>
      </c>
      <c r="D19" s="7" t="s">
        <v>10</v>
      </c>
      <c r="E19" s="7">
        <v>156</v>
      </c>
      <c r="F19" s="8">
        <v>8.9999999999999998E-4</v>
      </c>
    </row>
    <row r="20" spans="1:6" x14ac:dyDescent="0.2">
      <c r="A20" s="4">
        <v>9</v>
      </c>
      <c r="B20" s="5" t="s">
        <v>13</v>
      </c>
      <c r="C20" s="7" t="s">
        <v>10</v>
      </c>
      <c r="D20" s="7" t="s">
        <v>10</v>
      </c>
      <c r="E20" s="7">
        <v>78</v>
      </c>
      <c r="F20" s="8">
        <v>5.0000000000000001E-4</v>
      </c>
    </row>
    <row r="21" spans="1:6" x14ac:dyDescent="0.2">
      <c r="A21" s="4">
        <v>10</v>
      </c>
      <c r="B21" s="5" t="s">
        <v>14</v>
      </c>
      <c r="C21" s="7" t="s">
        <v>10</v>
      </c>
      <c r="D21" s="7" t="s">
        <v>10</v>
      </c>
      <c r="E21" s="7">
        <v>294</v>
      </c>
      <c r="F21" s="8">
        <v>1.8E-3</v>
      </c>
    </row>
    <row r="22" spans="1:6" x14ac:dyDescent="0.2">
      <c r="A22" s="4">
        <v>11</v>
      </c>
      <c r="B22" s="5" t="s">
        <v>15</v>
      </c>
      <c r="C22" s="7" t="s">
        <v>10</v>
      </c>
      <c r="D22" s="7" t="s">
        <v>10</v>
      </c>
      <c r="E22" s="7">
        <v>265</v>
      </c>
      <c r="F22" s="8">
        <v>1.6000000000000001E-3</v>
      </c>
    </row>
    <row r="23" spans="1:6" x14ac:dyDescent="0.2">
      <c r="A23" s="4">
        <v>12</v>
      </c>
      <c r="B23" s="5" t="s">
        <v>16</v>
      </c>
      <c r="C23" s="7" t="s">
        <v>10</v>
      </c>
      <c r="D23" s="7" t="s">
        <v>10</v>
      </c>
      <c r="E23" s="7">
        <v>30</v>
      </c>
      <c r="F23" s="8">
        <v>2.0000000000000001E-4</v>
      </c>
    </row>
    <row r="24" spans="1:6" x14ac:dyDescent="0.2">
      <c r="A24" s="4">
        <v>13</v>
      </c>
      <c r="B24" s="5" t="s">
        <v>17</v>
      </c>
      <c r="C24" s="7" t="s">
        <v>10</v>
      </c>
      <c r="D24" s="7" t="s">
        <v>10</v>
      </c>
      <c r="E24" s="7">
        <v>25</v>
      </c>
      <c r="F24" s="8">
        <v>1E-4</v>
      </c>
    </row>
    <row r="25" spans="1:6" x14ac:dyDescent="0.2">
      <c r="A25" s="4">
        <v>14</v>
      </c>
      <c r="B25" s="5" t="s">
        <v>18</v>
      </c>
      <c r="C25" s="7" t="s">
        <v>10</v>
      </c>
      <c r="D25" s="7" t="s">
        <v>10</v>
      </c>
      <c r="E25" s="7">
        <v>24</v>
      </c>
      <c r="F25" s="8">
        <v>1E-4</v>
      </c>
    </row>
    <row r="26" spans="1:6" x14ac:dyDescent="0.2">
      <c r="A26" s="4">
        <v>15</v>
      </c>
      <c r="B26" s="5" t="s">
        <v>19</v>
      </c>
      <c r="C26" s="6">
        <v>4711</v>
      </c>
      <c r="D26" s="8">
        <v>2.81E-2</v>
      </c>
      <c r="E26" s="6">
        <v>7950</v>
      </c>
      <c r="F26" s="8">
        <v>4.7399999999999998E-2</v>
      </c>
    </row>
    <row r="27" spans="1:6" x14ac:dyDescent="0.2">
      <c r="A27" s="4">
        <v>16</v>
      </c>
      <c r="B27" s="5" t="s">
        <v>20</v>
      </c>
      <c r="C27" s="7" t="s">
        <v>10</v>
      </c>
      <c r="D27" s="7" t="s">
        <v>10</v>
      </c>
      <c r="E27" s="7">
        <v>121</v>
      </c>
      <c r="F27" s="8">
        <v>6.9999999999999999E-4</v>
      </c>
    </row>
    <row r="28" spans="1:6" x14ac:dyDescent="0.2">
      <c r="A28" s="4">
        <v>17</v>
      </c>
      <c r="B28" s="5" t="s">
        <v>21</v>
      </c>
      <c r="C28" s="7" t="s">
        <v>10</v>
      </c>
      <c r="D28" s="7" t="s">
        <v>10</v>
      </c>
      <c r="E28" s="7">
        <v>347</v>
      </c>
      <c r="F28" s="8">
        <v>2.0999999999999999E-3</v>
      </c>
    </row>
    <row r="29" spans="1:6" x14ac:dyDescent="0.2">
      <c r="A29" s="4">
        <v>18</v>
      </c>
      <c r="B29" s="5" t="s">
        <v>22</v>
      </c>
      <c r="C29" s="7" t="s">
        <v>10</v>
      </c>
      <c r="D29" s="7" t="s">
        <v>10</v>
      </c>
      <c r="E29" s="7">
        <v>27</v>
      </c>
      <c r="F29" s="8">
        <v>2.0000000000000001E-4</v>
      </c>
    </row>
    <row r="30" spans="1:6" x14ac:dyDescent="0.2">
      <c r="A30" s="4">
        <v>19</v>
      </c>
      <c r="B30" s="5" t="s">
        <v>23</v>
      </c>
      <c r="C30" s="7" t="s">
        <v>10</v>
      </c>
      <c r="D30" s="7" t="s">
        <v>10</v>
      </c>
      <c r="E30" s="7">
        <v>458</v>
      </c>
      <c r="F30" s="8">
        <v>2.7000000000000001E-3</v>
      </c>
    </row>
    <row r="31" spans="1:6" x14ac:dyDescent="0.2">
      <c r="A31" s="4">
        <v>20</v>
      </c>
      <c r="B31" s="5" t="s">
        <v>24</v>
      </c>
      <c r="C31" s="7" t="s">
        <v>10</v>
      </c>
      <c r="D31" s="7" t="s">
        <v>10</v>
      </c>
      <c r="E31" s="7">
        <v>297</v>
      </c>
      <c r="F31" s="8">
        <v>1.8E-3</v>
      </c>
    </row>
    <row r="32" spans="1:6" x14ac:dyDescent="0.2">
      <c r="A32" s="4">
        <v>21</v>
      </c>
      <c r="B32" s="5" t="s">
        <v>25</v>
      </c>
      <c r="C32" s="7" t="s">
        <v>10</v>
      </c>
      <c r="D32" s="7" t="s">
        <v>10</v>
      </c>
      <c r="E32" s="7">
        <v>139</v>
      </c>
      <c r="F32" s="8">
        <v>8.0000000000000004E-4</v>
      </c>
    </row>
    <row r="33" spans="1:6" x14ac:dyDescent="0.2">
      <c r="A33" s="4">
        <v>22</v>
      </c>
      <c r="B33" s="5" t="s">
        <v>26</v>
      </c>
      <c r="C33" s="7" t="s">
        <v>10</v>
      </c>
      <c r="D33" s="7" t="s">
        <v>10</v>
      </c>
      <c r="E33" s="7">
        <v>776</v>
      </c>
      <c r="F33" s="8">
        <v>4.5999999999999999E-3</v>
      </c>
    </row>
    <row r="34" spans="1:6" x14ac:dyDescent="0.2">
      <c r="A34" s="4">
        <v>23</v>
      </c>
      <c r="B34" s="5" t="s">
        <v>27</v>
      </c>
      <c r="C34" s="7">
        <v>443</v>
      </c>
      <c r="D34" s="8">
        <v>2.5999999999999999E-3</v>
      </c>
      <c r="E34" s="7" t="s">
        <v>10</v>
      </c>
      <c r="F34" s="7" t="s">
        <v>28</v>
      </c>
    </row>
  </sheetData>
  <mergeCells count="2">
    <mergeCell ref="C6:D6"/>
    <mergeCell ref="E6:F6"/>
  </mergeCells>
  <hyperlinks>
    <hyperlink ref="C1" r:id="rId1"/>
  </hyperlinks>
  <pageMargins left="0.7" right="0.7" top="0.78740157499999996" bottom="0.78740157499999996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2" sqref="A2"/>
    </sheetView>
  </sheetViews>
  <sheetFormatPr baseColWidth="10" defaultRowHeight="12" x14ac:dyDescent="0.2"/>
  <cols>
    <col min="1" max="1" width="6.5703125" style="4" customWidth="1"/>
    <col min="2" max="2" width="22.42578125" style="4" customWidth="1"/>
    <col min="3" max="5" width="11.42578125" style="4"/>
    <col min="6" max="6" width="11.42578125" style="4" customWidth="1"/>
    <col min="7" max="16384" width="11.42578125" style="4"/>
  </cols>
  <sheetData>
    <row r="1" spans="1:6" x14ac:dyDescent="0.2">
      <c r="A1" s="13" t="s">
        <v>38</v>
      </c>
      <c r="B1" s="13"/>
    </row>
    <row r="3" spans="1:6" x14ac:dyDescent="0.2">
      <c r="B3" s="4" t="s">
        <v>31</v>
      </c>
      <c r="C3" s="13">
        <v>2013</v>
      </c>
      <c r="D3" s="13">
        <v>2009</v>
      </c>
      <c r="E3" s="14" t="s">
        <v>33</v>
      </c>
    </row>
    <row r="4" spans="1:6" x14ac:dyDescent="0.2">
      <c r="C4" s="8">
        <v>0.83650000000000002</v>
      </c>
      <c r="D4" s="8">
        <v>0.82809999999999995</v>
      </c>
      <c r="E4" s="8">
        <f>C4-D4</f>
        <v>8.4000000000000741E-3</v>
      </c>
    </row>
    <row r="6" spans="1:6" ht="22.5" customHeight="1" x14ac:dyDescent="0.2">
      <c r="C6" s="48" t="s">
        <v>29</v>
      </c>
      <c r="D6" s="48"/>
      <c r="E6" s="48" t="s">
        <v>30</v>
      </c>
      <c r="F6" s="48"/>
    </row>
    <row r="7" spans="1:6" x14ac:dyDescent="0.2">
      <c r="B7" s="5" t="s">
        <v>0</v>
      </c>
      <c r="C7" s="1">
        <v>12113</v>
      </c>
      <c r="D7" s="2"/>
      <c r="E7" s="1">
        <v>12113</v>
      </c>
      <c r="F7" s="2"/>
    </row>
    <row r="8" spans="1:6" x14ac:dyDescent="0.2">
      <c r="B8" s="5" t="s">
        <v>1</v>
      </c>
      <c r="C8" s="1">
        <v>10133</v>
      </c>
      <c r="D8" s="3">
        <v>0.83650000000000002</v>
      </c>
      <c r="E8" s="1">
        <v>10133</v>
      </c>
      <c r="F8" s="3">
        <v>0.83650000000000002</v>
      </c>
    </row>
    <row r="9" spans="1:6" x14ac:dyDescent="0.2">
      <c r="B9" s="5" t="s">
        <v>2</v>
      </c>
      <c r="C9" s="2">
        <v>88</v>
      </c>
      <c r="D9" s="3">
        <v>8.6999999999999994E-3</v>
      </c>
      <c r="E9" s="2">
        <v>91</v>
      </c>
      <c r="F9" s="3">
        <v>8.9999999999999993E-3</v>
      </c>
    </row>
    <row r="10" spans="1:6" x14ac:dyDescent="0.2">
      <c r="A10" s="9"/>
      <c r="B10" s="10" t="s">
        <v>3</v>
      </c>
      <c r="C10" s="1">
        <v>10045</v>
      </c>
      <c r="D10" s="3">
        <v>0.99129999999999996</v>
      </c>
      <c r="E10" s="1">
        <v>10042</v>
      </c>
      <c r="F10" s="3">
        <v>0.99099999999999999</v>
      </c>
    </row>
    <row r="11" spans="1:6" x14ac:dyDescent="0.2">
      <c r="A11" s="9"/>
      <c r="B11" s="10"/>
      <c r="C11" s="1"/>
      <c r="D11" s="3"/>
      <c r="E11" s="1"/>
      <c r="F11" s="3"/>
    </row>
    <row r="12" spans="1:6" x14ac:dyDescent="0.2">
      <c r="A12" s="4">
        <v>1</v>
      </c>
      <c r="B12" s="5" t="s">
        <v>4</v>
      </c>
      <c r="C12" s="1">
        <v>6691</v>
      </c>
      <c r="D12" s="3">
        <v>0.66610000000000003</v>
      </c>
      <c r="E12" s="1">
        <v>4952</v>
      </c>
      <c r="F12" s="3">
        <v>0.49309999999999998</v>
      </c>
    </row>
    <row r="13" spans="1:6" x14ac:dyDescent="0.2">
      <c r="A13" s="4">
        <v>2</v>
      </c>
      <c r="B13" s="5" t="s">
        <v>5</v>
      </c>
      <c r="C13" s="1">
        <v>1911</v>
      </c>
      <c r="D13" s="3">
        <v>0.19020000000000001</v>
      </c>
      <c r="E13" s="1">
        <v>2149</v>
      </c>
      <c r="F13" s="3">
        <v>0.214</v>
      </c>
    </row>
    <row r="14" spans="1:6" x14ac:dyDescent="0.2">
      <c r="A14" s="4">
        <v>3</v>
      </c>
      <c r="B14" s="5" t="s">
        <v>6</v>
      </c>
      <c r="C14" s="2">
        <v>157</v>
      </c>
      <c r="D14" s="3">
        <v>1.5599999999999999E-2</v>
      </c>
      <c r="E14" s="2">
        <v>778</v>
      </c>
      <c r="F14" s="3">
        <v>7.7499999999999999E-2</v>
      </c>
    </row>
    <row r="15" spans="1:6" x14ac:dyDescent="0.2">
      <c r="A15" s="4">
        <v>4</v>
      </c>
      <c r="B15" s="5" t="s">
        <v>7</v>
      </c>
      <c r="C15" s="2">
        <v>653</v>
      </c>
      <c r="D15" s="3">
        <v>6.5000000000000002E-2</v>
      </c>
      <c r="E15" s="2">
        <v>868</v>
      </c>
      <c r="F15" s="3">
        <v>8.6400000000000005E-2</v>
      </c>
    </row>
    <row r="16" spans="1:6" x14ac:dyDescent="0.2">
      <c r="A16" s="4">
        <v>5</v>
      </c>
      <c r="B16" s="5" t="s">
        <v>8</v>
      </c>
      <c r="C16" s="2">
        <v>277</v>
      </c>
      <c r="D16" s="3">
        <v>2.76E-2</v>
      </c>
      <c r="E16" s="2">
        <v>371</v>
      </c>
      <c r="F16" s="3">
        <v>3.6900000000000002E-2</v>
      </c>
    </row>
    <row r="17" spans="1:6" x14ac:dyDescent="0.2">
      <c r="A17" s="4">
        <v>6</v>
      </c>
      <c r="B17" s="5" t="s">
        <v>9</v>
      </c>
      <c r="C17" s="2" t="s">
        <v>10</v>
      </c>
      <c r="D17" s="2" t="s">
        <v>10</v>
      </c>
      <c r="E17" s="2">
        <v>176</v>
      </c>
      <c r="F17" s="3">
        <v>1.7500000000000002E-2</v>
      </c>
    </row>
    <row r="18" spans="1:6" x14ac:dyDescent="0.2">
      <c r="A18" s="4">
        <v>7</v>
      </c>
      <c r="B18" s="5" t="s">
        <v>11</v>
      </c>
      <c r="C18" s="2">
        <v>95</v>
      </c>
      <c r="D18" s="3">
        <v>9.4999999999999998E-3</v>
      </c>
      <c r="E18" s="2">
        <v>81</v>
      </c>
      <c r="F18" s="3">
        <v>8.0999999999999996E-3</v>
      </c>
    </row>
    <row r="19" spans="1:6" x14ac:dyDescent="0.2">
      <c r="A19" s="4">
        <v>8</v>
      </c>
      <c r="B19" s="5" t="s">
        <v>12</v>
      </c>
      <c r="C19" s="2" t="s">
        <v>10</v>
      </c>
      <c r="D19" s="2" t="s">
        <v>10</v>
      </c>
      <c r="E19" s="2">
        <v>8</v>
      </c>
      <c r="F19" s="3">
        <v>8.0000000000000004E-4</v>
      </c>
    </row>
    <row r="20" spans="1:6" x14ac:dyDescent="0.2">
      <c r="A20" s="4">
        <v>9</v>
      </c>
      <c r="B20" s="5" t="s">
        <v>13</v>
      </c>
      <c r="C20" s="2" t="s">
        <v>10</v>
      </c>
      <c r="D20" s="2" t="s">
        <v>10</v>
      </c>
      <c r="E20" s="2">
        <v>7</v>
      </c>
      <c r="F20" s="3">
        <v>6.9999999999999999E-4</v>
      </c>
    </row>
    <row r="21" spans="1:6" x14ac:dyDescent="0.2">
      <c r="A21" s="4">
        <v>10</v>
      </c>
      <c r="B21" s="5" t="s">
        <v>14</v>
      </c>
      <c r="C21" s="2" t="s">
        <v>10</v>
      </c>
      <c r="D21" s="2" t="s">
        <v>10</v>
      </c>
      <c r="E21" s="2">
        <v>7</v>
      </c>
      <c r="F21" s="3">
        <v>6.9999999999999999E-4</v>
      </c>
    </row>
    <row r="22" spans="1:6" x14ac:dyDescent="0.2">
      <c r="A22" s="4">
        <v>11</v>
      </c>
      <c r="B22" s="5" t="s">
        <v>15</v>
      </c>
      <c r="C22" s="2" t="s">
        <v>10</v>
      </c>
      <c r="D22" s="2" t="s">
        <v>10</v>
      </c>
      <c r="E22" s="2">
        <v>12</v>
      </c>
      <c r="F22" s="3">
        <v>1.1999999999999999E-3</v>
      </c>
    </row>
    <row r="23" spans="1:6" x14ac:dyDescent="0.2">
      <c r="A23" s="4">
        <v>12</v>
      </c>
      <c r="B23" s="5" t="s">
        <v>16</v>
      </c>
      <c r="C23" s="2" t="s">
        <v>10</v>
      </c>
      <c r="D23" s="2" t="s">
        <v>10</v>
      </c>
      <c r="E23" s="2">
        <v>1</v>
      </c>
      <c r="F23" s="3">
        <v>1E-4</v>
      </c>
    </row>
    <row r="24" spans="1:6" x14ac:dyDescent="0.2">
      <c r="A24" s="4">
        <v>13</v>
      </c>
      <c r="B24" s="5" t="s">
        <v>17</v>
      </c>
      <c r="C24" s="2" t="s">
        <v>10</v>
      </c>
      <c r="D24" s="2" t="s">
        <v>10</v>
      </c>
      <c r="E24" s="2">
        <v>2</v>
      </c>
      <c r="F24" s="3">
        <v>2.0000000000000001E-4</v>
      </c>
    </row>
    <row r="25" spans="1:6" x14ac:dyDescent="0.2">
      <c r="A25" s="4">
        <v>14</v>
      </c>
      <c r="B25" s="5" t="s">
        <v>18</v>
      </c>
      <c r="C25" s="2" t="s">
        <v>10</v>
      </c>
      <c r="D25" s="2" t="s">
        <v>10</v>
      </c>
      <c r="E25" s="2">
        <v>2</v>
      </c>
      <c r="F25" s="3">
        <v>2.0000000000000001E-4</v>
      </c>
    </row>
    <row r="26" spans="1:6" x14ac:dyDescent="0.2">
      <c r="A26" s="4">
        <v>15</v>
      </c>
      <c r="B26" s="5" t="s">
        <v>19</v>
      </c>
      <c r="C26" s="2">
        <v>239</v>
      </c>
      <c r="D26" s="3">
        <v>2.3800000000000002E-2</v>
      </c>
      <c r="E26" s="2">
        <v>482</v>
      </c>
      <c r="F26" s="3">
        <v>4.8000000000000001E-2</v>
      </c>
    </row>
    <row r="27" spans="1:6" x14ac:dyDescent="0.2">
      <c r="A27" s="4">
        <v>16</v>
      </c>
      <c r="B27" s="5" t="s">
        <v>20</v>
      </c>
      <c r="C27" s="2" t="s">
        <v>10</v>
      </c>
      <c r="D27" s="2" t="s">
        <v>10</v>
      </c>
      <c r="E27" s="2">
        <v>2</v>
      </c>
      <c r="F27" s="3">
        <v>2.0000000000000001E-4</v>
      </c>
    </row>
    <row r="28" spans="1:6" x14ac:dyDescent="0.2">
      <c r="A28" s="4">
        <v>17</v>
      </c>
      <c r="B28" s="5" t="s">
        <v>21</v>
      </c>
      <c r="C28" s="2" t="s">
        <v>10</v>
      </c>
      <c r="D28" s="2" t="s">
        <v>10</v>
      </c>
      <c r="E28" s="2">
        <v>31</v>
      </c>
      <c r="F28" s="3">
        <v>3.0999999999999999E-3</v>
      </c>
    </row>
    <row r="29" spans="1:6" x14ac:dyDescent="0.2">
      <c r="A29" s="4">
        <v>18</v>
      </c>
      <c r="B29" s="5" t="s">
        <v>22</v>
      </c>
      <c r="C29" s="2" t="s">
        <v>10</v>
      </c>
      <c r="D29" s="2" t="s">
        <v>10</v>
      </c>
      <c r="E29" s="2">
        <v>0</v>
      </c>
      <c r="F29" s="3">
        <v>0</v>
      </c>
    </row>
    <row r="30" spans="1:6" x14ac:dyDescent="0.2">
      <c r="A30" s="4">
        <v>19</v>
      </c>
      <c r="B30" s="5" t="s">
        <v>23</v>
      </c>
      <c r="C30" s="2" t="s">
        <v>10</v>
      </c>
      <c r="D30" s="2" t="s">
        <v>10</v>
      </c>
      <c r="E30" s="2">
        <v>41</v>
      </c>
      <c r="F30" s="3">
        <v>4.1000000000000003E-3</v>
      </c>
    </row>
    <row r="31" spans="1:6" x14ac:dyDescent="0.2">
      <c r="A31" s="4">
        <v>20</v>
      </c>
      <c r="B31" s="5" t="s">
        <v>24</v>
      </c>
      <c r="C31" s="2" t="s">
        <v>10</v>
      </c>
      <c r="D31" s="2" t="s">
        <v>10</v>
      </c>
      <c r="E31" s="2">
        <v>23</v>
      </c>
      <c r="F31" s="3">
        <v>2.3E-3</v>
      </c>
    </row>
    <row r="32" spans="1:6" x14ac:dyDescent="0.2">
      <c r="A32" s="4">
        <v>21</v>
      </c>
      <c r="B32" s="5" t="s">
        <v>25</v>
      </c>
      <c r="C32" s="2" t="s">
        <v>10</v>
      </c>
      <c r="D32" s="2" t="s">
        <v>10</v>
      </c>
      <c r="E32" s="2">
        <v>9</v>
      </c>
      <c r="F32" s="3">
        <v>8.9999999999999998E-4</v>
      </c>
    </row>
    <row r="33" spans="1:6" x14ac:dyDescent="0.2">
      <c r="A33" s="4">
        <v>22</v>
      </c>
      <c r="B33" s="5" t="s">
        <v>26</v>
      </c>
      <c r="C33" s="2" t="s">
        <v>10</v>
      </c>
      <c r="D33" s="2" t="s">
        <v>10</v>
      </c>
      <c r="E33" s="2">
        <v>40</v>
      </c>
      <c r="F33" s="3">
        <v>4.0000000000000001E-3</v>
      </c>
    </row>
    <row r="34" spans="1:6" x14ac:dyDescent="0.2">
      <c r="A34" s="4">
        <v>23</v>
      </c>
      <c r="B34" s="5" t="s">
        <v>27</v>
      </c>
      <c r="C34" s="2">
        <v>22</v>
      </c>
      <c r="D34" s="3">
        <v>2.2000000000000001E-3</v>
      </c>
      <c r="E34" s="2" t="s">
        <v>10</v>
      </c>
      <c r="F34" s="2" t="s">
        <v>10</v>
      </c>
    </row>
  </sheetData>
  <mergeCells count="2">
    <mergeCell ref="C6:D6"/>
    <mergeCell ref="E6:F6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2" sqref="A2"/>
    </sheetView>
  </sheetViews>
  <sheetFormatPr baseColWidth="10" defaultRowHeight="12" x14ac:dyDescent="0.2"/>
  <cols>
    <col min="1" max="1" width="6.5703125" style="4" customWidth="1"/>
    <col min="2" max="2" width="22.42578125" style="4" customWidth="1"/>
    <col min="3" max="5" width="11.42578125" style="4"/>
    <col min="6" max="6" width="11.42578125" style="4" customWidth="1"/>
    <col min="7" max="16384" width="11.42578125" style="4"/>
  </cols>
  <sheetData>
    <row r="1" spans="1:6" x14ac:dyDescent="0.2">
      <c r="A1" s="13" t="s">
        <v>39</v>
      </c>
      <c r="B1" s="13"/>
    </row>
    <row r="3" spans="1:6" x14ac:dyDescent="0.2">
      <c r="B3" s="4" t="s">
        <v>31</v>
      </c>
      <c r="C3" s="13">
        <v>2013</v>
      </c>
      <c r="D3" s="13">
        <v>2009</v>
      </c>
      <c r="E3" s="14" t="s">
        <v>33</v>
      </c>
    </row>
    <row r="4" spans="1:6" x14ac:dyDescent="0.2">
      <c r="C4" s="8">
        <v>0.78100000000000003</v>
      </c>
      <c r="D4" s="8">
        <v>0.7802</v>
      </c>
      <c r="E4" s="8">
        <f>C4-D4</f>
        <v>8.0000000000002292E-4</v>
      </c>
    </row>
    <row r="6" spans="1:6" ht="22.5" customHeight="1" x14ac:dyDescent="0.2">
      <c r="C6" s="48" t="s">
        <v>29</v>
      </c>
      <c r="D6" s="48"/>
      <c r="E6" s="48" t="s">
        <v>30</v>
      </c>
      <c r="F6" s="48"/>
    </row>
    <row r="7" spans="1:6" x14ac:dyDescent="0.2">
      <c r="B7" s="5" t="s">
        <v>0</v>
      </c>
      <c r="C7" s="1">
        <v>20437</v>
      </c>
      <c r="D7" s="2"/>
      <c r="E7" s="1">
        <v>20437</v>
      </c>
      <c r="F7" s="2"/>
    </row>
    <row r="8" spans="1:6" x14ac:dyDescent="0.2">
      <c r="B8" s="5" t="s">
        <v>1</v>
      </c>
      <c r="C8" s="1">
        <v>15962</v>
      </c>
      <c r="D8" s="3">
        <v>0.78100000000000003</v>
      </c>
      <c r="E8" s="1">
        <v>15962</v>
      </c>
      <c r="F8" s="3">
        <v>0.78100000000000003</v>
      </c>
    </row>
    <row r="9" spans="1:6" x14ac:dyDescent="0.2">
      <c r="B9" s="5" t="s">
        <v>2</v>
      </c>
      <c r="C9" s="2">
        <v>150</v>
      </c>
      <c r="D9" s="3">
        <v>9.4000000000000004E-3</v>
      </c>
      <c r="E9" s="2">
        <v>129</v>
      </c>
      <c r="F9" s="3">
        <v>8.0999999999999996E-3</v>
      </c>
    </row>
    <row r="10" spans="1:6" x14ac:dyDescent="0.2">
      <c r="A10" s="9"/>
      <c r="B10" s="10" t="s">
        <v>3</v>
      </c>
      <c r="C10" s="1">
        <v>15812</v>
      </c>
      <c r="D10" s="3">
        <v>0.99060000000000004</v>
      </c>
      <c r="E10" s="1">
        <v>15833</v>
      </c>
      <c r="F10" s="3">
        <v>0.9919</v>
      </c>
    </row>
    <row r="11" spans="1:6" x14ac:dyDescent="0.2">
      <c r="A11" s="9"/>
      <c r="B11" s="10"/>
      <c r="C11" s="1"/>
      <c r="D11" s="3"/>
      <c r="E11" s="1"/>
      <c r="F11" s="3"/>
    </row>
    <row r="12" spans="1:6" x14ac:dyDescent="0.2">
      <c r="A12" s="4">
        <v>1</v>
      </c>
      <c r="B12" s="5" t="s">
        <v>4</v>
      </c>
      <c r="C12" s="1">
        <v>9406</v>
      </c>
      <c r="D12" s="3">
        <v>0.59489999999999998</v>
      </c>
      <c r="E12" s="1">
        <v>7117</v>
      </c>
      <c r="F12" s="3">
        <v>0.44950000000000001</v>
      </c>
    </row>
    <row r="13" spans="1:6" x14ac:dyDescent="0.2">
      <c r="A13" s="4">
        <v>2</v>
      </c>
      <c r="B13" s="5" t="s">
        <v>5</v>
      </c>
      <c r="C13" s="1">
        <v>3860</v>
      </c>
      <c r="D13" s="3">
        <v>0.24410000000000001</v>
      </c>
      <c r="E13" s="1">
        <v>3988</v>
      </c>
      <c r="F13" s="3">
        <v>0.25190000000000001</v>
      </c>
    </row>
    <row r="14" spans="1:6" x14ac:dyDescent="0.2">
      <c r="A14" s="4">
        <v>3</v>
      </c>
      <c r="B14" s="5" t="s">
        <v>6</v>
      </c>
      <c r="C14" s="2">
        <v>303</v>
      </c>
      <c r="D14" s="3">
        <v>1.9199999999999998E-2</v>
      </c>
      <c r="E14" s="1">
        <v>1174</v>
      </c>
      <c r="F14" s="3">
        <v>7.4099999999999999E-2</v>
      </c>
    </row>
    <row r="15" spans="1:6" x14ac:dyDescent="0.2">
      <c r="A15" s="4">
        <v>4</v>
      </c>
      <c r="B15" s="5" t="s">
        <v>7</v>
      </c>
      <c r="C15" s="1">
        <v>1077</v>
      </c>
      <c r="D15" s="3">
        <v>6.8099999999999994E-2</v>
      </c>
      <c r="E15" s="1">
        <v>1350</v>
      </c>
      <c r="F15" s="3">
        <v>8.5300000000000001E-2</v>
      </c>
    </row>
    <row r="16" spans="1:6" x14ac:dyDescent="0.2">
      <c r="A16" s="4">
        <v>5</v>
      </c>
      <c r="B16" s="5" t="s">
        <v>8</v>
      </c>
      <c r="C16" s="2">
        <v>547</v>
      </c>
      <c r="D16" s="3">
        <v>3.4599999999999999E-2</v>
      </c>
      <c r="E16" s="2">
        <v>705</v>
      </c>
      <c r="F16" s="3">
        <v>4.4499999999999998E-2</v>
      </c>
    </row>
    <row r="17" spans="1:6" x14ac:dyDescent="0.2">
      <c r="A17" s="4">
        <v>6</v>
      </c>
      <c r="B17" s="5" t="s">
        <v>9</v>
      </c>
      <c r="C17" s="2" t="s">
        <v>10</v>
      </c>
      <c r="D17" s="2" t="s">
        <v>10</v>
      </c>
      <c r="E17" s="2">
        <v>292</v>
      </c>
      <c r="F17" s="3">
        <v>1.84E-2</v>
      </c>
    </row>
    <row r="18" spans="1:6" x14ac:dyDescent="0.2">
      <c r="A18" s="4">
        <v>7</v>
      </c>
      <c r="B18" s="5" t="s">
        <v>11</v>
      </c>
      <c r="C18" s="2">
        <v>143</v>
      </c>
      <c r="D18" s="3">
        <v>8.9999999999999993E-3</v>
      </c>
      <c r="E18" s="2">
        <v>131</v>
      </c>
      <c r="F18" s="3">
        <v>8.3000000000000001E-3</v>
      </c>
    </row>
    <row r="19" spans="1:6" x14ac:dyDescent="0.2">
      <c r="A19" s="4">
        <v>8</v>
      </c>
      <c r="B19" s="5" t="s">
        <v>12</v>
      </c>
      <c r="C19" s="2" t="s">
        <v>10</v>
      </c>
      <c r="D19" s="2" t="s">
        <v>10</v>
      </c>
      <c r="E19" s="2">
        <v>12</v>
      </c>
      <c r="F19" s="3">
        <v>8.0000000000000004E-4</v>
      </c>
    </row>
    <row r="20" spans="1:6" x14ac:dyDescent="0.2">
      <c r="A20" s="4">
        <v>9</v>
      </c>
      <c r="B20" s="5" t="s">
        <v>13</v>
      </c>
      <c r="C20" s="2" t="s">
        <v>10</v>
      </c>
      <c r="D20" s="2" t="s">
        <v>10</v>
      </c>
      <c r="E20" s="2">
        <v>9</v>
      </c>
      <c r="F20" s="3">
        <v>5.9999999999999995E-4</v>
      </c>
    </row>
    <row r="21" spans="1:6" x14ac:dyDescent="0.2">
      <c r="A21" s="4">
        <v>10</v>
      </c>
      <c r="B21" s="5" t="s">
        <v>14</v>
      </c>
      <c r="C21" s="2" t="s">
        <v>10</v>
      </c>
      <c r="D21" s="2" t="s">
        <v>10</v>
      </c>
      <c r="E21" s="2">
        <v>30</v>
      </c>
      <c r="F21" s="3">
        <v>1.9E-3</v>
      </c>
    </row>
    <row r="22" spans="1:6" x14ac:dyDescent="0.2">
      <c r="A22" s="4">
        <v>11</v>
      </c>
      <c r="B22" s="5" t="s">
        <v>15</v>
      </c>
      <c r="C22" s="2" t="s">
        <v>10</v>
      </c>
      <c r="D22" s="2" t="s">
        <v>10</v>
      </c>
      <c r="E22" s="2">
        <v>30</v>
      </c>
      <c r="F22" s="3">
        <v>1.9E-3</v>
      </c>
    </row>
    <row r="23" spans="1:6" x14ac:dyDescent="0.2">
      <c r="A23" s="4">
        <v>12</v>
      </c>
      <c r="B23" s="5" t="s">
        <v>16</v>
      </c>
      <c r="C23" s="2" t="s">
        <v>10</v>
      </c>
      <c r="D23" s="2" t="s">
        <v>10</v>
      </c>
      <c r="E23" s="2">
        <v>3</v>
      </c>
      <c r="F23" s="3">
        <v>2.0000000000000001E-4</v>
      </c>
    </row>
    <row r="24" spans="1:6" x14ac:dyDescent="0.2">
      <c r="A24" s="4">
        <v>13</v>
      </c>
      <c r="B24" s="5" t="s">
        <v>17</v>
      </c>
      <c r="C24" s="2" t="s">
        <v>10</v>
      </c>
      <c r="D24" s="2" t="s">
        <v>10</v>
      </c>
      <c r="E24" s="2">
        <v>2</v>
      </c>
      <c r="F24" s="3">
        <v>1E-4</v>
      </c>
    </row>
    <row r="25" spans="1:6" x14ac:dyDescent="0.2">
      <c r="A25" s="4">
        <v>14</v>
      </c>
      <c r="B25" s="5" t="s">
        <v>18</v>
      </c>
      <c r="C25" s="2" t="s">
        <v>10</v>
      </c>
      <c r="D25" s="2" t="s">
        <v>10</v>
      </c>
      <c r="E25" s="2">
        <v>2</v>
      </c>
      <c r="F25" s="3">
        <v>1E-4</v>
      </c>
    </row>
    <row r="26" spans="1:6" x14ac:dyDescent="0.2">
      <c r="A26" s="4">
        <v>15</v>
      </c>
      <c r="B26" s="5" t="s">
        <v>19</v>
      </c>
      <c r="C26" s="2">
        <v>454</v>
      </c>
      <c r="D26" s="3">
        <v>2.87E-2</v>
      </c>
      <c r="E26" s="2">
        <v>795</v>
      </c>
      <c r="F26" s="3">
        <v>5.0200000000000002E-2</v>
      </c>
    </row>
    <row r="27" spans="1:6" x14ac:dyDescent="0.2">
      <c r="A27" s="4">
        <v>16</v>
      </c>
      <c r="B27" s="5" t="s">
        <v>20</v>
      </c>
      <c r="C27" s="2" t="s">
        <v>10</v>
      </c>
      <c r="D27" s="2" t="s">
        <v>10</v>
      </c>
      <c r="E27" s="2">
        <v>20</v>
      </c>
      <c r="F27" s="3">
        <v>1.2999999999999999E-3</v>
      </c>
    </row>
    <row r="28" spans="1:6" x14ac:dyDescent="0.2">
      <c r="A28" s="4">
        <v>17</v>
      </c>
      <c r="B28" s="5" t="s">
        <v>21</v>
      </c>
      <c r="C28" s="2" t="s">
        <v>10</v>
      </c>
      <c r="D28" s="2" t="s">
        <v>10</v>
      </c>
      <c r="E28" s="2">
        <v>25</v>
      </c>
      <c r="F28" s="3">
        <v>1.6000000000000001E-3</v>
      </c>
    </row>
    <row r="29" spans="1:6" x14ac:dyDescent="0.2">
      <c r="A29" s="4">
        <v>18</v>
      </c>
      <c r="B29" s="5" t="s">
        <v>22</v>
      </c>
      <c r="C29" s="2" t="s">
        <v>10</v>
      </c>
      <c r="D29" s="2" t="s">
        <v>10</v>
      </c>
      <c r="E29" s="2">
        <v>6</v>
      </c>
      <c r="F29" s="3">
        <v>4.0000000000000002E-4</v>
      </c>
    </row>
    <row r="30" spans="1:6" x14ac:dyDescent="0.2">
      <c r="A30" s="4">
        <v>19</v>
      </c>
      <c r="B30" s="5" t="s">
        <v>23</v>
      </c>
      <c r="C30" s="2" t="s">
        <v>10</v>
      </c>
      <c r="D30" s="2" t="s">
        <v>10</v>
      </c>
      <c r="E30" s="2">
        <v>33</v>
      </c>
      <c r="F30" s="3">
        <v>2.0999999999999999E-3</v>
      </c>
    </row>
    <row r="31" spans="1:6" x14ac:dyDescent="0.2">
      <c r="A31" s="4">
        <v>20</v>
      </c>
      <c r="B31" s="5" t="s">
        <v>24</v>
      </c>
      <c r="C31" s="2" t="s">
        <v>10</v>
      </c>
      <c r="D31" s="2" t="s">
        <v>10</v>
      </c>
      <c r="E31" s="2">
        <v>26</v>
      </c>
      <c r="F31" s="3">
        <v>1.6000000000000001E-3</v>
      </c>
    </row>
    <row r="32" spans="1:6" x14ac:dyDescent="0.2">
      <c r="A32" s="4">
        <v>21</v>
      </c>
      <c r="B32" s="5" t="s">
        <v>25</v>
      </c>
      <c r="C32" s="2" t="s">
        <v>10</v>
      </c>
      <c r="D32" s="2" t="s">
        <v>10</v>
      </c>
      <c r="E32" s="2">
        <v>13</v>
      </c>
      <c r="F32" s="3">
        <v>8.0000000000000004E-4</v>
      </c>
    </row>
    <row r="33" spans="1:6" x14ac:dyDescent="0.2">
      <c r="A33" s="4">
        <v>22</v>
      </c>
      <c r="B33" s="5" t="s">
        <v>26</v>
      </c>
      <c r="C33" s="2" t="s">
        <v>10</v>
      </c>
      <c r="D33" s="2" t="s">
        <v>10</v>
      </c>
      <c r="E33" s="2">
        <v>70</v>
      </c>
      <c r="F33" s="3">
        <v>4.4000000000000003E-3</v>
      </c>
    </row>
    <row r="34" spans="1:6" x14ac:dyDescent="0.2">
      <c r="A34" s="4">
        <v>23</v>
      </c>
      <c r="B34" s="5" t="s">
        <v>27</v>
      </c>
      <c r="C34" s="2">
        <v>22</v>
      </c>
      <c r="D34" s="3">
        <v>1.4E-3</v>
      </c>
      <c r="E34" s="2" t="s">
        <v>10</v>
      </c>
      <c r="F34" s="2" t="s">
        <v>10</v>
      </c>
    </row>
  </sheetData>
  <mergeCells count="2">
    <mergeCell ref="C6:D6"/>
    <mergeCell ref="E6:F6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2" sqref="A2"/>
    </sheetView>
  </sheetViews>
  <sheetFormatPr baseColWidth="10" defaultRowHeight="12" x14ac:dyDescent="0.2"/>
  <cols>
    <col min="1" max="1" width="6.5703125" style="4" customWidth="1"/>
    <col min="2" max="2" width="22.42578125" style="4" customWidth="1"/>
    <col min="3" max="5" width="11.42578125" style="4"/>
    <col min="6" max="6" width="11.42578125" style="4" customWidth="1"/>
    <col min="7" max="16384" width="11.42578125" style="4"/>
  </cols>
  <sheetData>
    <row r="1" spans="1:6" x14ac:dyDescent="0.2">
      <c r="A1" s="13" t="s">
        <v>40</v>
      </c>
      <c r="B1" s="13"/>
    </row>
    <row r="3" spans="1:6" x14ac:dyDescent="0.2">
      <c r="B3" s="4" t="s">
        <v>31</v>
      </c>
      <c r="C3" s="13">
        <v>2013</v>
      </c>
      <c r="D3" s="13">
        <v>2009</v>
      </c>
      <c r="E3" s="14" t="s">
        <v>33</v>
      </c>
    </row>
    <row r="4" spans="1:6" x14ac:dyDescent="0.2">
      <c r="C4" s="8">
        <v>0.7823</v>
      </c>
      <c r="D4" s="8">
        <v>0.76459999999999995</v>
      </c>
      <c r="E4" s="8">
        <f>C4-D4</f>
        <v>1.7700000000000049E-2</v>
      </c>
    </row>
    <row r="6" spans="1:6" ht="22.5" customHeight="1" x14ac:dyDescent="0.2">
      <c r="C6" s="48" t="s">
        <v>29</v>
      </c>
      <c r="D6" s="48"/>
      <c r="E6" s="48" t="s">
        <v>30</v>
      </c>
      <c r="F6" s="48"/>
    </row>
    <row r="7" spans="1:6" x14ac:dyDescent="0.2">
      <c r="B7" s="5" t="s">
        <v>0</v>
      </c>
      <c r="C7" s="1">
        <v>21430</v>
      </c>
      <c r="D7" s="2"/>
      <c r="E7" s="1">
        <v>21430</v>
      </c>
      <c r="F7" s="2"/>
    </row>
    <row r="8" spans="1:6" x14ac:dyDescent="0.2">
      <c r="B8" s="5" t="s">
        <v>1</v>
      </c>
      <c r="C8" s="1">
        <v>16765</v>
      </c>
      <c r="D8" s="3">
        <v>0.7823</v>
      </c>
      <c r="E8" s="1">
        <v>16765</v>
      </c>
      <c r="F8" s="3">
        <v>0.7823</v>
      </c>
    </row>
    <row r="9" spans="1:6" x14ac:dyDescent="0.2">
      <c r="B9" s="5" t="s">
        <v>2</v>
      </c>
      <c r="C9" s="2">
        <v>159</v>
      </c>
      <c r="D9" s="3">
        <v>9.4999999999999998E-3</v>
      </c>
      <c r="E9" s="2">
        <v>131</v>
      </c>
      <c r="F9" s="3">
        <v>7.7999999999999996E-3</v>
      </c>
    </row>
    <row r="10" spans="1:6" x14ac:dyDescent="0.2">
      <c r="A10" s="9"/>
      <c r="B10" s="10" t="s">
        <v>3</v>
      </c>
      <c r="C10" s="1">
        <v>16606</v>
      </c>
      <c r="D10" s="3">
        <v>0.99050000000000005</v>
      </c>
      <c r="E10" s="1">
        <v>16634</v>
      </c>
      <c r="F10" s="3">
        <v>0.99219999999999997</v>
      </c>
    </row>
    <row r="11" spans="1:6" x14ac:dyDescent="0.2">
      <c r="A11" s="9"/>
      <c r="B11" s="10"/>
      <c r="C11" s="1"/>
      <c r="D11" s="3"/>
      <c r="E11" s="1"/>
      <c r="F11" s="3"/>
    </row>
    <row r="12" spans="1:6" x14ac:dyDescent="0.2">
      <c r="A12" s="4">
        <v>1</v>
      </c>
      <c r="B12" s="5" t="s">
        <v>4</v>
      </c>
      <c r="C12" s="1">
        <v>9204</v>
      </c>
      <c r="D12" s="3">
        <v>0.55430000000000001</v>
      </c>
      <c r="E12" s="1">
        <v>6708</v>
      </c>
      <c r="F12" s="3">
        <v>0.40329999999999999</v>
      </c>
    </row>
    <row r="13" spans="1:6" x14ac:dyDescent="0.2">
      <c r="A13" s="4">
        <v>2</v>
      </c>
      <c r="B13" s="5" t="s">
        <v>5</v>
      </c>
      <c r="C13" s="1">
        <v>4460</v>
      </c>
      <c r="D13" s="3">
        <v>0.26860000000000001</v>
      </c>
      <c r="E13" s="1">
        <v>4552</v>
      </c>
      <c r="F13" s="3">
        <v>0.2737</v>
      </c>
    </row>
    <row r="14" spans="1:6" x14ac:dyDescent="0.2">
      <c r="A14" s="4">
        <v>3</v>
      </c>
      <c r="B14" s="5" t="s">
        <v>6</v>
      </c>
      <c r="C14" s="2">
        <v>283</v>
      </c>
      <c r="D14" s="3">
        <v>1.7000000000000001E-2</v>
      </c>
      <c r="E14" s="1">
        <v>1244</v>
      </c>
      <c r="F14" s="3">
        <v>7.4800000000000005E-2</v>
      </c>
    </row>
    <row r="15" spans="1:6" x14ac:dyDescent="0.2">
      <c r="A15" s="4">
        <v>4</v>
      </c>
      <c r="B15" s="5" t="s">
        <v>7</v>
      </c>
      <c r="C15" s="1">
        <v>1280</v>
      </c>
      <c r="D15" s="3">
        <v>7.7100000000000002E-2</v>
      </c>
      <c r="E15" s="1">
        <v>1668</v>
      </c>
      <c r="F15" s="3">
        <v>0.1003</v>
      </c>
    </row>
    <row r="16" spans="1:6" x14ac:dyDescent="0.2">
      <c r="A16" s="4">
        <v>5</v>
      </c>
      <c r="B16" s="5" t="s">
        <v>8</v>
      </c>
      <c r="C16" s="2">
        <v>732</v>
      </c>
      <c r="D16" s="3">
        <v>4.41E-2</v>
      </c>
      <c r="E16" s="2">
        <v>843</v>
      </c>
      <c r="F16" s="3">
        <v>5.0700000000000002E-2</v>
      </c>
    </row>
    <row r="17" spans="1:6" x14ac:dyDescent="0.2">
      <c r="A17" s="4">
        <v>6</v>
      </c>
      <c r="B17" s="5" t="s">
        <v>9</v>
      </c>
      <c r="C17" s="2" t="s">
        <v>10</v>
      </c>
      <c r="D17" s="2" t="s">
        <v>10</v>
      </c>
      <c r="E17" s="2">
        <v>357</v>
      </c>
      <c r="F17" s="3">
        <v>2.1499999999999998E-2</v>
      </c>
    </row>
    <row r="18" spans="1:6" x14ac:dyDescent="0.2">
      <c r="A18" s="4">
        <v>7</v>
      </c>
      <c r="B18" s="5" t="s">
        <v>11</v>
      </c>
      <c r="C18" s="2">
        <v>95</v>
      </c>
      <c r="D18" s="3">
        <v>5.7000000000000002E-3</v>
      </c>
      <c r="E18" s="2">
        <v>93</v>
      </c>
      <c r="F18" s="3">
        <v>5.5999999999999999E-3</v>
      </c>
    </row>
    <row r="19" spans="1:6" x14ac:dyDescent="0.2">
      <c r="A19" s="4">
        <v>8</v>
      </c>
      <c r="B19" s="5" t="s">
        <v>12</v>
      </c>
      <c r="C19" s="2" t="s">
        <v>10</v>
      </c>
      <c r="D19" s="2" t="s">
        <v>10</v>
      </c>
      <c r="E19" s="2">
        <v>11</v>
      </c>
      <c r="F19" s="3">
        <v>6.9999999999999999E-4</v>
      </c>
    </row>
    <row r="20" spans="1:6" x14ac:dyDescent="0.2">
      <c r="A20" s="4">
        <v>9</v>
      </c>
      <c r="B20" s="5" t="s">
        <v>13</v>
      </c>
      <c r="C20" s="2" t="s">
        <v>10</v>
      </c>
      <c r="D20" s="2" t="s">
        <v>10</v>
      </c>
      <c r="E20" s="2">
        <v>5</v>
      </c>
      <c r="F20" s="3">
        <v>2.9999999999999997E-4</v>
      </c>
    </row>
    <row r="21" spans="1:6" x14ac:dyDescent="0.2">
      <c r="A21" s="4">
        <v>10</v>
      </c>
      <c r="B21" s="5" t="s">
        <v>14</v>
      </c>
      <c r="C21" s="2" t="s">
        <v>10</v>
      </c>
      <c r="D21" s="2" t="s">
        <v>10</v>
      </c>
      <c r="E21" s="2">
        <v>30</v>
      </c>
      <c r="F21" s="3">
        <v>1.8E-3</v>
      </c>
    </row>
    <row r="22" spans="1:6" x14ac:dyDescent="0.2">
      <c r="A22" s="4">
        <v>11</v>
      </c>
      <c r="B22" s="5" t="s">
        <v>15</v>
      </c>
      <c r="C22" s="2" t="s">
        <v>10</v>
      </c>
      <c r="D22" s="2" t="s">
        <v>10</v>
      </c>
      <c r="E22" s="2">
        <v>14</v>
      </c>
      <c r="F22" s="3">
        <v>8.0000000000000004E-4</v>
      </c>
    </row>
    <row r="23" spans="1:6" x14ac:dyDescent="0.2">
      <c r="A23" s="4">
        <v>12</v>
      </c>
      <c r="B23" s="5" t="s">
        <v>16</v>
      </c>
      <c r="C23" s="2" t="s">
        <v>10</v>
      </c>
      <c r="D23" s="2" t="s">
        <v>10</v>
      </c>
      <c r="E23" s="2">
        <v>4</v>
      </c>
      <c r="F23" s="3">
        <v>2.0000000000000001E-4</v>
      </c>
    </row>
    <row r="24" spans="1:6" x14ac:dyDescent="0.2">
      <c r="A24" s="4">
        <v>13</v>
      </c>
      <c r="B24" s="5" t="s">
        <v>17</v>
      </c>
      <c r="C24" s="2" t="s">
        <v>10</v>
      </c>
      <c r="D24" s="2" t="s">
        <v>10</v>
      </c>
      <c r="E24" s="2">
        <v>3</v>
      </c>
      <c r="F24" s="3">
        <v>2.0000000000000001E-4</v>
      </c>
    </row>
    <row r="25" spans="1:6" x14ac:dyDescent="0.2">
      <c r="A25" s="4">
        <v>14</v>
      </c>
      <c r="B25" s="5" t="s">
        <v>18</v>
      </c>
      <c r="C25" s="2" t="s">
        <v>10</v>
      </c>
      <c r="D25" s="2" t="s">
        <v>10</v>
      </c>
      <c r="E25" s="2">
        <v>3</v>
      </c>
      <c r="F25" s="3">
        <v>2.0000000000000001E-4</v>
      </c>
    </row>
    <row r="26" spans="1:6" x14ac:dyDescent="0.2">
      <c r="A26" s="4">
        <v>15</v>
      </c>
      <c r="B26" s="5" t="s">
        <v>19</v>
      </c>
      <c r="C26" s="2">
        <v>531</v>
      </c>
      <c r="D26" s="3">
        <v>3.2000000000000001E-2</v>
      </c>
      <c r="E26" s="2">
        <v>911</v>
      </c>
      <c r="F26" s="3">
        <v>5.4800000000000001E-2</v>
      </c>
    </row>
    <row r="27" spans="1:6" x14ac:dyDescent="0.2">
      <c r="A27" s="4">
        <v>16</v>
      </c>
      <c r="B27" s="5" t="s">
        <v>20</v>
      </c>
      <c r="C27" s="2" t="s">
        <v>10</v>
      </c>
      <c r="D27" s="2" t="s">
        <v>10</v>
      </c>
      <c r="E27" s="2">
        <v>6</v>
      </c>
      <c r="F27" s="3">
        <v>4.0000000000000002E-4</v>
      </c>
    </row>
    <row r="28" spans="1:6" x14ac:dyDescent="0.2">
      <c r="A28" s="4">
        <v>17</v>
      </c>
      <c r="B28" s="5" t="s">
        <v>21</v>
      </c>
      <c r="C28" s="2" t="s">
        <v>10</v>
      </c>
      <c r="D28" s="2" t="s">
        <v>10</v>
      </c>
      <c r="E28" s="2">
        <v>30</v>
      </c>
      <c r="F28" s="3">
        <v>1.8E-3</v>
      </c>
    </row>
    <row r="29" spans="1:6" x14ac:dyDescent="0.2">
      <c r="A29" s="4">
        <v>18</v>
      </c>
      <c r="B29" s="5" t="s">
        <v>22</v>
      </c>
      <c r="C29" s="2" t="s">
        <v>10</v>
      </c>
      <c r="D29" s="2" t="s">
        <v>10</v>
      </c>
      <c r="E29" s="2">
        <v>3</v>
      </c>
      <c r="F29" s="3">
        <v>2.0000000000000001E-4</v>
      </c>
    </row>
    <row r="30" spans="1:6" x14ac:dyDescent="0.2">
      <c r="A30" s="4">
        <v>19</v>
      </c>
      <c r="B30" s="5" t="s">
        <v>23</v>
      </c>
      <c r="C30" s="2" t="s">
        <v>10</v>
      </c>
      <c r="D30" s="2" t="s">
        <v>10</v>
      </c>
      <c r="E30" s="2">
        <v>23</v>
      </c>
      <c r="F30" s="3">
        <v>1.4E-3</v>
      </c>
    </row>
    <row r="31" spans="1:6" x14ac:dyDescent="0.2">
      <c r="A31" s="4">
        <v>20</v>
      </c>
      <c r="B31" s="5" t="s">
        <v>24</v>
      </c>
      <c r="C31" s="2" t="s">
        <v>10</v>
      </c>
      <c r="D31" s="2" t="s">
        <v>10</v>
      </c>
      <c r="E31" s="2">
        <v>30</v>
      </c>
      <c r="F31" s="3">
        <v>1.8E-3</v>
      </c>
    </row>
    <row r="32" spans="1:6" x14ac:dyDescent="0.2">
      <c r="A32" s="4">
        <v>21</v>
      </c>
      <c r="B32" s="5" t="s">
        <v>25</v>
      </c>
      <c r="C32" s="2" t="s">
        <v>10</v>
      </c>
      <c r="D32" s="2" t="s">
        <v>10</v>
      </c>
      <c r="E32" s="2">
        <v>18</v>
      </c>
      <c r="F32" s="3">
        <v>1.1000000000000001E-3</v>
      </c>
    </row>
    <row r="33" spans="1:6" x14ac:dyDescent="0.2">
      <c r="A33" s="4">
        <v>22</v>
      </c>
      <c r="B33" s="5" t="s">
        <v>26</v>
      </c>
      <c r="C33" s="2" t="s">
        <v>10</v>
      </c>
      <c r="D33" s="2" t="s">
        <v>10</v>
      </c>
      <c r="E33" s="2">
        <v>78</v>
      </c>
      <c r="F33" s="3">
        <v>4.7000000000000002E-3</v>
      </c>
    </row>
    <row r="34" spans="1:6" x14ac:dyDescent="0.2">
      <c r="A34" s="4">
        <v>23</v>
      </c>
      <c r="B34" s="5" t="s">
        <v>27</v>
      </c>
      <c r="C34" s="2">
        <v>21</v>
      </c>
      <c r="D34" s="3">
        <v>1.2999999999999999E-3</v>
      </c>
      <c r="E34" s="2" t="s">
        <v>10</v>
      </c>
      <c r="F34" s="2" t="s">
        <v>10</v>
      </c>
    </row>
  </sheetData>
  <mergeCells count="2">
    <mergeCell ref="C6:D6"/>
    <mergeCell ref="E6:F6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2" sqref="A2"/>
    </sheetView>
  </sheetViews>
  <sheetFormatPr baseColWidth="10" defaultRowHeight="12" x14ac:dyDescent="0.2"/>
  <cols>
    <col min="1" max="1" width="6.5703125" style="4" customWidth="1"/>
    <col min="2" max="2" width="22.42578125" style="4" customWidth="1"/>
    <col min="3" max="5" width="11.42578125" style="4"/>
    <col min="6" max="6" width="11.42578125" style="4" customWidth="1"/>
    <col min="7" max="16384" width="11.42578125" style="4"/>
  </cols>
  <sheetData>
    <row r="1" spans="1:6" x14ac:dyDescent="0.2">
      <c r="A1" s="13" t="s">
        <v>41</v>
      </c>
      <c r="B1" s="13"/>
    </row>
    <row r="3" spans="1:6" x14ac:dyDescent="0.2">
      <c r="B3" s="4" t="s">
        <v>31</v>
      </c>
      <c r="C3" s="13">
        <v>2013</v>
      </c>
      <c r="D3" s="13">
        <v>2009</v>
      </c>
      <c r="E3" s="14" t="s">
        <v>33</v>
      </c>
    </row>
    <row r="4" spans="1:6" x14ac:dyDescent="0.2">
      <c r="C4" s="8">
        <v>0.75680000000000003</v>
      </c>
      <c r="D4" s="8">
        <v>0.75160000000000005</v>
      </c>
      <c r="E4" s="8">
        <f>C4-D4</f>
        <v>5.1999999999999824E-3</v>
      </c>
    </row>
    <row r="6" spans="1:6" ht="22.5" customHeight="1" x14ac:dyDescent="0.2">
      <c r="C6" s="48" t="s">
        <v>29</v>
      </c>
      <c r="D6" s="48"/>
      <c r="E6" s="48" t="s">
        <v>30</v>
      </c>
      <c r="F6" s="48"/>
    </row>
    <row r="7" spans="1:6" x14ac:dyDescent="0.2">
      <c r="B7" s="5" t="s">
        <v>0</v>
      </c>
      <c r="C7" s="1">
        <v>27492</v>
      </c>
      <c r="D7" s="2"/>
      <c r="E7" s="1">
        <v>27492</v>
      </c>
      <c r="F7" s="2"/>
    </row>
    <row r="8" spans="1:6" x14ac:dyDescent="0.2">
      <c r="B8" s="5" t="s">
        <v>1</v>
      </c>
      <c r="C8" s="1">
        <v>20807</v>
      </c>
      <c r="D8" s="3">
        <v>0.75680000000000003</v>
      </c>
      <c r="E8" s="1">
        <v>20807</v>
      </c>
      <c r="F8" s="3">
        <v>0.75680000000000003</v>
      </c>
    </row>
    <row r="9" spans="1:6" x14ac:dyDescent="0.2">
      <c r="B9" s="5" t="s">
        <v>2</v>
      </c>
      <c r="C9" s="2">
        <v>174</v>
      </c>
      <c r="D9" s="3">
        <v>8.3999999999999995E-3</v>
      </c>
      <c r="E9" s="2">
        <v>185</v>
      </c>
      <c r="F9" s="3">
        <v>8.8999999999999999E-3</v>
      </c>
    </row>
    <row r="10" spans="1:6" x14ac:dyDescent="0.2">
      <c r="A10" s="9"/>
      <c r="B10" s="10" t="s">
        <v>3</v>
      </c>
      <c r="C10" s="1">
        <v>20633</v>
      </c>
      <c r="D10" s="3">
        <v>0.99160000000000004</v>
      </c>
      <c r="E10" s="1">
        <v>20622</v>
      </c>
      <c r="F10" s="3">
        <v>0.99109999999999998</v>
      </c>
    </row>
    <row r="11" spans="1:6" x14ac:dyDescent="0.2">
      <c r="A11" s="9"/>
      <c r="B11" s="10"/>
      <c r="C11" s="1"/>
      <c r="D11" s="3"/>
      <c r="E11" s="1"/>
      <c r="F11" s="3"/>
    </row>
    <row r="12" spans="1:6" x14ac:dyDescent="0.2">
      <c r="A12" s="4">
        <v>1</v>
      </c>
      <c r="B12" s="5" t="s">
        <v>4</v>
      </c>
      <c r="C12" s="1">
        <v>12381</v>
      </c>
      <c r="D12" s="3">
        <v>0.60009999999999997</v>
      </c>
      <c r="E12" s="1">
        <v>9681</v>
      </c>
      <c r="F12" s="3">
        <v>0.46949999999999997</v>
      </c>
    </row>
    <row r="13" spans="1:6" x14ac:dyDescent="0.2">
      <c r="A13" s="4">
        <v>2</v>
      </c>
      <c r="B13" s="5" t="s">
        <v>5</v>
      </c>
      <c r="C13" s="1">
        <v>4931</v>
      </c>
      <c r="D13" s="3">
        <v>0.23899999999999999</v>
      </c>
      <c r="E13" s="1">
        <v>5061</v>
      </c>
      <c r="F13" s="3">
        <v>0.24540000000000001</v>
      </c>
    </row>
    <row r="14" spans="1:6" x14ac:dyDescent="0.2">
      <c r="A14" s="4">
        <v>3</v>
      </c>
      <c r="B14" s="5" t="s">
        <v>6</v>
      </c>
      <c r="C14" s="2">
        <v>459</v>
      </c>
      <c r="D14" s="3">
        <v>2.2200000000000001E-2</v>
      </c>
      <c r="E14" s="1">
        <v>1473</v>
      </c>
      <c r="F14" s="3">
        <v>7.1400000000000005E-2</v>
      </c>
    </row>
    <row r="15" spans="1:6" x14ac:dyDescent="0.2">
      <c r="A15" s="4">
        <v>4</v>
      </c>
      <c r="B15" s="5" t="s">
        <v>7</v>
      </c>
      <c r="C15" s="1">
        <v>1197</v>
      </c>
      <c r="D15" s="3">
        <v>5.8000000000000003E-2</v>
      </c>
      <c r="E15" s="1">
        <v>1446</v>
      </c>
      <c r="F15" s="3">
        <v>7.0099999999999996E-2</v>
      </c>
    </row>
    <row r="16" spans="1:6" x14ac:dyDescent="0.2">
      <c r="A16" s="4">
        <v>5</v>
      </c>
      <c r="B16" s="5" t="s">
        <v>8</v>
      </c>
      <c r="C16" s="2">
        <v>941</v>
      </c>
      <c r="D16" s="3">
        <v>4.5600000000000002E-2</v>
      </c>
      <c r="E16" s="1">
        <v>1092</v>
      </c>
      <c r="F16" s="3">
        <v>5.2999999999999999E-2</v>
      </c>
    </row>
    <row r="17" spans="1:6" x14ac:dyDescent="0.2">
      <c r="A17" s="4">
        <v>6</v>
      </c>
      <c r="B17" s="5" t="s">
        <v>9</v>
      </c>
      <c r="C17" s="2" t="s">
        <v>10</v>
      </c>
      <c r="D17" s="2" t="s">
        <v>10</v>
      </c>
      <c r="E17" s="2">
        <v>487</v>
      </c>
      <c r="F17" s="3">
        <v>2.3599999999999999E-2</v>
      </c>
    </row>
    <row r="18" spans="1:6" x14ac:dyDescent="0.2">
      <c r="A18" s="4">
        <v>7</v>
      </c>
      <c r="B18" s="5" t="s">
        <v>11</v>
      </c>
      <c r="C18" s="2">
        <v>158</v>
      </c>
      <c r="D18" s="3">
        <v>7.7000000000000002E-3</v>
      </c>
      <c r="E18" s="2">
        <v>137</v>
      </c>
      <c r="F18" s="3">
        <v>6.6E-3</v>
      </c>
    </row>
    <row r="19" spans="1:6" x14ac:dyDescent="0.2">
      <c r="A19" s="4">
        <v>8</v>
      </c>
      <c r="B19" s="5" t="s">
        <v>12</v>
      </c>
      <c r="C19" s="2" t="s">
        <v>10</v>
      </c>
      <c r="D19" s="2" t="s">
        <v>10</v>
      </c>
      <c r="E19" s="2">
        <v>22</v>
      </c>
      <c r="F19" s="3">
        <v>1.1000000000000001E-3</v>
      </c>
    </row>
    <row r="20" spans="1:6" x14ac:dyDescent="0.2">
      <c r="A20" s="4">
        <v>9</v>
      </c>
      <c r="B20" s="5" t="s">
        <v>13</v>
      </c>
      <c r="C20" s="2" t="s">
        <v>10</v>
      </c>
      <c r="D20" s="2" t="s">
        <v>10</v>
      </c>
      <c r="E20" s="2">
        <v>6</v>
      </c>
      <c r="F20" s="3">
        <v>2.9999999999999997E-4</v>
      </c>
    </row>
    <row r="21" spans="1:6" x14ac:dyDescent="0.2">
      <c r="A21" s="4">
        <v>10</v>
      </c>
      <c r="B21" s="5" t="s">
        <v>14</v>
      </c>
      <c r="C21" s="2" t="s">
        <v>10</v>
      </c>
      <c r="D21" s="2" t="s">
        <v>10</v>
      </c>
      <c r="E21" s="2">
        <v>33</v>
      </c>
      <c r="F21" s="3">
        <v>1.6000000000000001E-3</v>
      </c>
    </row>
    <row r="22" spans="1:6" x14ac:dyDescent="0.2">
      <c r="A22" s="4">
        <v>11</v>
      </c>
      <c r="B22" s="5" t="s">
        <v>15</v>
      </c>
      <c r="C22" s="2" t="s">
        <v>10</v>
      </c>
      <c r="D22" s="2" t="s">
        <v>10</v>
      </c>
      <c r="E22" s="2">
        <v>36</v>
      </c>
      <c r="F22" s="3">
        <v>1.6999999999999999E-3</v>
      </c>
    </row>
    <row r="23" spans="1:6" x14ac:dyDescent="0.2">
      <c r="A23" s="4">
        <v>12</v>
      </c>
      <c r="B23" s="5" t="s">
        <v>16</v>
      </c>
      <c r="C23" s="2" t="s">
        <v>10</v>
      </c>
      <c r="D23" s="2" t="s">
        <v>10</v>
      </c>
      <c r="E23" s="2">
        <v>9</v>
      </c>
      <c r="F23" s="3">
        <v>4.0000000000000002E-4</v>
      </c>
    </row>
    <row r="24" spans="1:6" x14ac:dyDescent="0.2">
      <c r="A24" s="4">
        <v>13</v>
      </c>
      <c r="B24" s="5" t="s">
        <v>17</v>
      </c>
      <c r="C24" s="2" t="s">
        <v>10</v>
      </c>
      <c r="D24" s="2" t="s">
        <v>10</v>
      </c>
      <c r="E24" s="2">
        <v>4</v>
      </c>
      <c r="F24" s="3">
        <v>2.0000000000000001E-4</v>
      </c>
    </row>
    <row r="25" spans="1:6" x14ac:dyDescent="0.2">
      <c r="A25" s="4">
        <v>14</v>
      </c>
      <c r="B25" s="5" t="s">
        <v>18</v>
      </c>
      <c r="C25" s="2" t="s">
        <v>10</v>
      </c>
      <c r="D25" s="2" t="s">
        <v>10</v>
      </c>
      <c r="E25" s="2">
        <v>0</v>
      </c>
      <c r="F25" s="3">
        <v>0</v>
      </c>
    </row>
    <row r="26" spans="1:6" x14ac:dyDescent="0.2">
      <c r="A26" s="4">
        <v>15</v>
      </c>
      <c r="B26" s="5" t="s">
        <v>19</v>
      </c>
      <c r="C26" s="2">
        <v>541</v>
      </c>
      <c r="D26" s="3">
        <v>2.6200000000000001E-2</v>
      </c>
      <c r="E26" s="2">
        <v>871</v>
      </c>
      <c r="F26" s="3">
        <v>4.2200000000000001E-2</v>
      </c>
    </row>
    <row r="27" spans="1:6" x14ac:dyDescent="0.2">
      <c r="A27" s="4">
        <v>16</v>
      </c>
      <c r="B27" s="5" t="s">
        <v>20</v>
      </c>
      <c r="C27" s="2" t="s">
        <v>10</v>
      </c>
      <c r="D27" s="2" t="s">
        <v>10</v>
      </c>
      <c r="E27" s="2">
        <v>5</v>
      </c>
      <c r="F27" s="3">
        <v>2.0000000000000001E-4</v>
      </c>
    </row>
    <row r="28" spans="1:6" x14ac:dyDescent="0.2">
      <c r="A28" s="4">
        <v>17</v>
      </c>
      <c r="B28" s="5" t="s">
        <v>21</v>
      </c>
      <c r="C28" s="2" t="s">
        <v>10</v>
      </c>
      <c r="D28" s="2" t="s">
        <v>10</v>
      </c>
      <c r="E28" s="2">
        <v>45</v>
      </c>
      <c r="F28" s="3">
        <v>2.2000000000000001E-3</v>
      </c>
    </row>
    <row r="29" spans="1:6" x14ac:dyDescent="0.2">
      <c r="A29" s="4">
        <v>18</v>
      </c>
      <c r="B29" s="5" t="s">
        <v>22</v>
      </c>
      <c r="C29" s="2" t="s">
        <v>10</v>
      </c>
      <c r="D29" s="2" t="s">
        <v>10</v>
      </c>
      <c r="E29" s="2">
        <v>3</v>
      </c>
      <c r="F29" s="3">
        <v>1E-4</v>
      </c>
    </row>
    <row r="30" spans="1:6" x14ac:dyDescent="0.2">
      <c r="A30" s="4">
        <v>19</v>
      </c>
      <c r="B30" s="5" t="s">
        <v>23</v>
      </c>
      <c r="C30" s="2" t="s">
        <v>10</v>
      </c>
      <c r="D30" s="2" t="s">
        <v>10</v>
      </c>
      <c r="E30" s="2">
        <v>51</v>
      </c>
      <c r="F30" s="3">
        <v>2.5000000000000001E-3</v>
      </c>
    </row>
    <row r="31" spans="1:6" x14ac:dyDescent="0.2">
      <c r="A31" s="4">
        <v>20</v>
      </c>
      <c r="B31" s="5" t="s">
        <v>24</v>
      </c>
      <c r="C31" s="2" t="s">
        <v>10</v>
      </c>
      <c r="D31" s="2" t="s">
        <v>10</v>
      </c>
      <c r="E31" s="2">
        <v>30</v>
      </c>
      <c r="F31" s="3">
        <v>1.5E-3</v>
      </c>
    </row>
    <row r="32" spans="1:6" x14ac:dyDescent="0.2">
      <c r="A32" s="4">
        <v>21</v>
      </c>
      <c r="B32" s="5" t="s">
        <v>25</v>
      </c>
      <c r="C32" s="2" t="s">
        <v>10</v>
      </c>
      <c r="D32" s="2" t="s">
        <v>10</v>
      </c>
      <c r="E32" s="2">
        <v>22</v>
      </c>
      <c r="F32" s="3">
        <v>1.1000000000000001E-3</v>
      </c>
    </row>
    <row r="33" spans="1:6" x14ac:dyDescent="0.2">
      <c r="A33" s="4">
        <v>22</v>
      </c>
      <c r="B33" s="5" t="s">
        <v>26</v>
      </c>
      <c r="C33" s="2" t="s">
        <v>10</v>
      </c>
      <c r="D33" s="2" t="s">
        <v>10</v>
      </c>
      <c r="E33" s="2">
        <v>108</v>
      </c>
      <c r="F33" s="3">
        <v>5.1999999999999998E-3</v>
      </c>
    </row>
    <row r="34" spans="1:6" x14ac:dyDescent="0.2">
      <c r="A34" s="4">
        <v>23</v>
      </c>
      <c r="B34" s="5" t="s">
        <v>27</v>
      </c>
      <c r="C34" s="2">
        <v>25</v>
      </c>
      <c r="D34" s="3">
        <v>1.1999999999999999E-3</v>
      </c>
      <c r="E34" s="2" t="s">
        <v>10</v>
      </c>
      <c r="F34" s="2" t="s">
        <v>10</v>
      </c>
    </row>
  </sheetData>
  <mergeCells count="2">
    <mergeCell ref="C6:D6"/>
    <mergeCell ref="E6:F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A4" sqref="A4"/>
    </sheetView>
  </sheetViews>
  <sheetFormatPr baseColWidth="10" defaultRowHeight="12.75" x14ac:dyDescent="0.2"/>
  <cols>
    <col min="1" max="1" width="15.5703125" style="16" customWidth="1"/>
    <col min="2" max="2" width="11.42578125" style="16"/>
    <col min="3" max="3" width="11.42578125" style="17"/>
    <col min="4" max="4" width="4.140625" style="16" customWidth="1"/>
    <col min="5" max="5" width="11.42578125" style="16"/>
    <col min="6" max="6" width="11.42578125" style="17"/>
    <col min="7" max="7" width="3.5703125" style="16" customWidth="1"/>
    <col min="8" max="8" width="11.42578125" style="17"/>
    <col min="9" max="16384" width="11.42578125" style="16"/>
  </cols>
  <sheetData>
    <row r="1" spans="1:8" x14ac:dyDescent="0.2">
      <c r="A1" s="15" t="s">
        <v>57</v>
      </c>
    </row>
    <row r="2" spans="1:8" x14ac:dyDescent="0.2">
      <c r="A2" s="18" t="s">
        <v>42</v>
      </c>
    </row>
    <row r="3" spans="1:8" x14ac:dyDescent="0.2">
      <c r="A3" s="19" t="s">
        <v>56</v>
      </c>
    </row>
    <row r="4" spans="1:8" x14ac:dyDescent="0.2">
      <c r="A4" s="18"/>
    </row>
    <row r="5" spans="1:8" s="18" customFormat="1" ht="12.75" customHeight="1" x14ac:dyDescent="0.2">
      <c r="B5" s="50" t="s">
        <v>43</v>
      </c>
      <c r="C5" s="20"/>
      <c r="D5" s="21"/>
      <c r="E5" s="50" t="s">
        <v>44</v>
      </c>
      <c r="F5" s="20"/>
      <c r="G5" s="21"/>
      <c r="H5" s="51" t="s">
        <v>45</v>
      </c>
    </row>
    <row r="6" spans="1:8" s="18" customFormat="1" x14ac:dyDescent="0.2">
      <c r="B6" s="50"/>
      <c r="C6" s="20" t="s">
        <v>46</v>
      </c>
      <c r="D6" s="21"/>
      <c r="E6" s="50"/>
      <c r="F6" s="20" t="s">
        <v>46</v>
      </c>
      <c r="G6" s="21"/>
      <c r="H6" s="51"/>
    </row>
    <row r="7" spans="1:8" x14ac:dyDescent="0.2">
      <c r="A7" s="16" t="s">
        <v>47</v>
      </c>
      <c r="B7" s="49">
        <f>'B-G'!E7</f>
        <v>83619</v>
      </c>
      <c r="C7" s="22">
        <f>B7/$B$23*100</f>
        <v>38.638442984280132</v>
      </c>
      <c r="D7" s="23"/>
      <c r="E7" s="49">
        <f>'B-G'!C8</f>
        <v>65460</v>
      </c>
      <c r="F7" s="22">
        <f>E7/$E$23*100</f>
        <v>38.699836829285594</v>
      </c>
      <c r="G7" s="23"/>
      <c r="H7" s="29">
        <f>E7/B7*100</f>
        <v>78.283643669500947</v>
      </c>
    </row>
    <row r="8" spans="1:8" x14ac:dyDescent="0.2">
      <c r="B8" s="49"/>
      <c r="C8" s="22"/>
      <c r="D8" s="23"/>
      <c r="E8" s="49"/>
      <c r="F8" s="22"/>
      <c r="G8" s="23"/>
      <c r="H8" s="22"/>
    </row>
    <row r="9" spans="1:8" x14ac:dyDescent="0.2">
      <c r="A9" s="16" t="s">
        <v>48</v>
      </c>
      <c r="B9" s="49">
        <f>Bu!C7</f>
        <v>13762</v>
      </c>
      <c r="C9" s="22">
        <f>B9/$B$23*100</f>
        <v>6.3591080059515557</v>
      </c>
      <c r="D9" s="23"/>
      <c r="E9" s="49">
        <f>Bu!C8</f>
        <v>10401</v>
      </c>
      <c r="F9" s="22">
        <f>E9/$E$23*100</f>
        <v>6.1490529004185683</v>
      </c>
      <c r="G9" s="23"/>
      <c r="H9" s="29">
        <f>E9/B9*100</f>
        <v>75.577677663130359</v>
      </c>
    </row>
    <row r="10" spans="1:8" x14ac:dyDescent="0.2">
      <c r="B10" s="49"/>
      <c r="C10" s="22"/>
      <c r="D10" s="23"/>
      <c r="E10" s="49"/>
      <c r="F10" s="22"/>
      <c r="G10" s="23"/>
      <c r="H10" s="22"/>
    </row>
    <row r="11" spans="1:8" x14ac:dyDescent="0.2">
      <c r="A11" s="16" t="s">
        <v>49</v>
      </c>
      <c r="B11" s="49">
        <f>Kü!C7</f>
        <v>15505</v>
      </c>
      <c r="C11" s="22">
        <f>B11/$B$23*100</f>
        <v>7.1645087656066613</v>
      </c>
      <c r="D11" s="23"/>
      <c r="E11" s="49">
        <f>Kü!C8</f>
        <v>12126</v>
      </c>
      <c r="F11" s="22">
        <f>E11/$E$23*100</f>
        <v>7.1688698654432805</v>
      </c>
      <c r="G11" s="23"/>
      <c r="H11" s="29">
        <f>E11/B11*100</f>
        <v>78.207029990325708</v>
      </c>
    </row>
    <row r="12" spans="1:8" x14ac:dyDescent="0.2">
      <c r="B12" s="49"/>
      <c r="C12" s="22"/>
      <c r="D12" s="23"/>
      <c r="E12" s="49"/>
      <c r="F12" s="22"/>
      <c r="G12" s="23"/>
      <c r="H12" s="22"/>
    </row>
    <row r="13" spans="1:8" x14ac:dyDescent="0.2">
      <c r="A13" s="16" t="s">
        <v>50</v>
      </c>
      <c r="B13" s="49">
        <f>Lei!C7</f>
        <v>22056</v>
      </c>
      <c r="C13" s="22">
        <f>B13/$B$23*100</f>
        <v>10.191577254706258</v>
      </c>
      <c r="D13" s="23"/>
      <c r="E13" s="49">
        <f>Lei!C8</f>
        <v>17494</v>
      </c>
      <c r="F13" s="22">
        <f>E13/$E$23*100</f>
        <v>10.342422020952066</v>
      </c>
      <c r="G13" s="23"/>
      <c r="H13" s="29">
        <f>E13/B13*100</f>
        <v>79.316285817918029</v>
      </c>
    </row>
    <row r="14" spans="1:8" x14ac:dyDescent="0.2">
      <c r="B14" s="49"/>
      <c r="C14" s="22"/>
      <c r="D14" s="23"/>
      <c r="E14" s="49"/>
      <c r="F14" s="22"/>
      <c r="G14" s="23"/>
      <c r="H14" s="22"/>
    </row>
    <row r="15" spans="1:8" x14ac:dyDescent="0.2">
      <c r="A15" s="16" t="s">
        <v>51</v>
      </c>
      <c r="B15" s="49">
        <f>Od!C7</f>
        <v>12113</v>
      </c>
      <c r="C15" s="22">
        <f>B15/$B$23*100</f>
        <v>5.5971425138854229</v>
      </c>
      <c r="D15" s="23"/>
      <c r="E15" s="49">
        <f>Od!C8</f>
        <v>10133</v>
      </c>
      <c r="F15" s="22">
        <f>E15/$E$23*100</f>
        <v>5.9906117719393661</v>
      </c>
      <c r="G15" s="23"/>
      <c r="H15" s="29">
        <f>E15/B15*100</f>
        <v>83.653925534549657</v>
      </c>
    </row>
    <row r="16" spans="1:8" x14ac:dyDescent="0.2">
      <c r="B16" s="49"/>
      <c r="C16" s="22"/>
      <c r="D16" s="23"/>
      <c r="E16" s="49"/>
      <c r="F16" s="22"/>
      <c r="G16" s="23"/>
      <c r="H16" s="22"/>
    </row>
    <row r="17" spans="1:8" x14ac:dyDescent="0.2">
      <c r="A17" s="16" t="s">
        <v>52</v>
      </c>
      <c r="B17" s="49">
        <f>Ov!C7</f>
        <v>20437</v>
      </c>
      <c r="C17" s="22">
        <f>B17/$B$23*100</f>
        <v>9.443474082083414</v>
      </c>
      <c r="D17" s="23"/>
      <c r="E17" s="49">
        <f>Ov!C8</f>
        <v>15962</v>
      </c>
      <c r="F17" s="22">
        <f>E17/$E$23*100</f>
        <v>9.4367063163620024</v>
      </c>
      <c r="G17" s="23"/>
      <c r="H17" s="29">
        <f>E17/B17*100</f>
        <v>78.103439839506777</v>
      </c>
    </row>
    <row r="18" spans="1:8" x14ac:dyDescent="0.2">
      <c r="B18" s="49"/>
      <c r="C18" s="22"/>
      <c r="D18" s="23"/>
      <c r="E18" s="49"/>
      <c r="F18" s="22"/>
      <c r="G18" s="23"/>
      <c r="H18" s="22"/>
    </row>
    <row r="19" spans="1:8" x14ac:dyDescent="0.2">
      <c r="A19" s="16" t="s">
        <v>53</v>
      </c>
      <c r="B19" s="49">
        <f>Rö!C7</f>
        <v>21430</v>
      </c>
      <c r="C19" s="22">
        <f>B19/$B$23*100</f>
        <v>9.9023168556562879</v>
      </c>
      <c r="D19" s="23"/>
      <c r="E19" s="49">
        <f>Rö!C8</f>
        <v>16765</v>
      </c>
      <c r="F19" s="22">
        <f>E19/$E$23*100</f>
        <v>9.9114385035590136</v>
      </c>
      <c r="G19" s="23"/>
      <c r="H19" s="29">
        <f>E19/B19*100</f>
        <v>78.231451236584221</v>
      </c>
    </row>
    <row r="20" spans="1:8" x14ac:dyDescent="0.2">
      <c r="B20" s="49"/>
      <c r="C20" s="22"/>
      <c r="D20" s="23"/>
      <c r="E20" s="49"/>
      <c r="F20" s="22"/>
      <c r="G20" s="23"/>
      <c r="H20" s="22"/>
    </row>
    <row r="21" spans="1:8" x14ac:dyDescent="0.2">
      <c r="A21" s="16" t="s">
        <v>54</v>
      </c>
      <c r="B21" s="49">
        <f>Wk!C7</f>
        <v>27492</v>
      </c>
      <c r="C21" s="22">
        <f>B21/$B$23*100</f>
        <v>12.703429537830269</v>
      </c>
      <c r="D21" s="23"/>
      <c r="E21" s="49">
        <f>Wk!C8</f>
        <v>20807</v>
      </c>
      <c r="F21" s="22">
        <f>E21/$E$23*100</f>
        <v>12.301061792040107</v>
      </c>
      <c r="G21" s="23"/>
      <c r="H21" s="29">
        <f>E21/B21*100</f>
        <v>75.683835297541108</v>
      </c>
    </row>
    <row r="22" spans="1:8" x14ac:dyDescent="0.2">
      <c r="B22" s="49"/>
      <c r="C22" s="22"/>
      <c r="D22" s="24"/>
      <c r="E22" s="49"/>
      <c r="F22" s="22"/>
      <c r="G22" s="24"/>
      <c r="H22" s="22"/>
    </row>
    <row r="23" spans="1:8" x14ac:dyDescent="0.2">
      <c r="A23" s="18" t="s">
        <v>55</v>
      </c>
      <c r="B23" s="25">
        <f>SUM(B7:B22)</f>
        <v>216414</v>
      </c>
      <c r="C23" s="26"/>
      <c r="D23" s="25"/>
      <c r="E23" s="25">
        <f>SUM(E7:E22)</f>
        <v>169148</v>
      </c>
      <c r="F23" s="26"/>
      <c r="G23" s="25"/>
      <c r="H23" s="30">
        <f>E23/B23*100</f>
        <v>78.15945363978301</v>
      </c>
    </row>
    <row r="25" spans="1:8" x14ac:dyDescent="0.2">
      <c r="A25" s="27">
        <v>0.1</v>
      </c>
      <c r="E25" s="28">
        <f>E23/10</f>
        <v>16914.8</v>
      </c>
    </row>
  </sheetData>
  <mergeCells count="19">
    <mergeCell ref="B9:B10"/>
    <mergeCell ref="E9:E10"/>
    <mergeCell ref="B5:B6"/>
    <mergeCell ref="E5:E6"/>
    <mergeCell ref="H5:H6"/>
    <mergeCell ref="B7:B8"/>
    <mergeCell ref="E7:E8"/>
    <mergeCell ref="B11:B12"/>
    <mergeCell ref="E11:E12"/>
    <mergeCell ref="B13:B14"/>
    <mergeCell ref="E13:E14"/>
    <mergeCell ref="B15:B16"/>
    <mergeCell ref="E15:E16"/>
    <mergeCell ref="B17:B18"/>
    <mergeCell ref="E17:E18"/>
    <mergeCell ref="B19:B20"/>
    <mergeCell ref="E19:E20"/>
    <mergeCell ref="B21:B22"/>
    <mergeCell ref="E21:E22"/>
  </mergeCells>
  <conditionalFormatting sqref="C7:D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:H2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 F9 F11 F13 F15 F17 F19 F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3" r:id="rId1"/>
  </hyperlinks>
  <pageMargins left="0.7" right="0.7" top="0.78740157499999996" bottom="0.78740157499999996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L10" sqref="L10"/>
    </sheetView>
  </sheetViews>
  <sheetFormatPr baseColWidth="10" defaultRowHeight="12.75" x14ac:dyDescent="0.2"/>
  <cols>
    <col min="1" max="1" width="15.5703125" style="16" customWidth="1"/>
    <col min="2" max="5" width="9.85546875" style="16" customWidth="1"/>
    <col min="6" max="13" width="8.85546875" style="16" customWidth="1"/>
    <col min="14" max="16384" width="11.42578125" style="16"/>
  </cols>
  <sheetData>
    <row r="1" spans="1:13" x14ac:dyDescent="0.2">
      <c r="A1" s="42" t="s">
        <v>64</v>
      </c>
    </row>
    <row r="2" spans="1:13" x14ac:dyDescent="0.2">
      <c r="A2" s="36" t="s">
        <v>29</v>
      </c>
    </row>
    <row r="3" spans="1:13" x14ac:dyDescent="0.2">
      <c r="A3" s="18"/>
      <c r="F3" s="39"/>
      <c r="G3" s="39"/>
      <c r="H3" s="39"/>
      <c r="I3" s="39"/>
      <c r="J3" s="39"/>
    </row>
    <row r="4" spans="1:13" s="31" customFormat="1" ht="12.75" customHeight="1" x14ac:dyDescent="0.2">
      <c r="B4" s="54" t="s">
        <v>43</v>
      </c>
      <c r="C4" s="54" t="s">
        <v>44</v>
      </c>
      <c r="D4" s="54" t="s">
        <v>45</v>
      </c>
      <c r="E4" s="54" t="s">
        <v>3</v>
      </c>
      <c r="F4" s="54" t="s">
        <v>59</v>
      </c>
      <c r="G4" s="54" t="s">
        <v>58</v>
      </c>
      <c r="H4" s="54" t="s">
        <v>60</v>
      </c>
      <c r="I4" s="54" t="s">
        <v>61</v>
      </c>
      <c r="J4" s="54" t="s">
        <v>68</v>
      </c>
      <c r="K4" s="54" t="s">
        <v>62</v>
      </c>
      <c r="L4" s="37" t="s">
        <v>66</v>
      </c>
      <c r="M4" s="54" t="s">
        <v>65</v>
      </c>
    </row>
    <row r="5" spans="1:13" s="31" customFormat="1" ht="11.25" x14ac:dyDescent="0.2">
      <c r="B5" s="54"/>
      <c r="C5" s="54"/>
      <c r="D5" s="54"/>
      <c r="E5" s="54"/>
      <c r="F5" s="54"/>
      <c r="G5" s="54"/>
      <c r="H5" s="54"/>
      <c r="I5" s="54"/>
      <c r="J5" s="54"/>
      <c r="K5" s="54"/>
      <c r="L5" s="37"/>
      <c r="M5" s="54"/>
    </row>
    <row r="6" spans="1:13" x14ac:dyDescent="0.2">
      <c r="A6" s="16" t="s">
        <v>47</v>
      </c>
      <c r="B6" s="49">
        <f>'B-G'!C7</f>
        <v>83619</v>
      </c>
      <c r="C6" s="49">
        <f>'B-G'!C8</f>
        <v>65460</v>
      </c>
      <c r="D6" s="52">
        <f>C6/B6</f>
        <v>0.78283643669500946</v>
      </c>
      <c r="E6" s="49">
        <f>'B-G'!C10</f>
        <v>64886</v>
      </c>
      <c r="F6" s="24">
        <f>'B-G'!C12</f>
        <v>37771</v>
      </c>
      <c r="G6" s="24">
        <f>'B-G'!C13</f>
        <v>16205</v>
      </c>
      <c r="H6" s="24">
        <f>'B-G'!C14</f>
        <v>979</v>
      </c>
      <c r="I6" s="24">
        <f>'B-G'!C15</f>
        <v>4928</v>
      </c>
      <c r="J6" s="24">
        <f>'B-G'!C16</f>
        <v>2650</v>
      </c>
      <c r="K6" s="32">
        <f>'B-G'!C18</f>
        <v>374</v>
      </c>
      <c r="L6" s="24">
        <f>'B-G'!C26</f>
        <v>1843</v>
      </c>
      <c r="M6" s="32">
        <f>'B-G'!C34</f>
        <v>136</v>
      </c>
    </row>
    <row r="7" spans="1:13" s="33" customFormat="1" ht="11.25" customHeight="1" x14ac:dyDescent="0.2">
      <c r="B7" s="49"/>
      <c r="C7" s="49"/>
      <c r="D7" s="53"/>
      <c r="E7" s="49"/>
      <c r="F7" s="34">
        <f>F6/E6</f>
        <v>0.58211324476774651</v>
      </c>
      <c r="G7" s="40">
        <f>G6/E6</f>
        <v>0.24974570785685665</v>
      </c>
      <c r="H7" s="34">
        <f>H6/E6</f>
        <v>1.5088000493172641E-2</v>
      </c>
      <c r="I7" s="34">
        <f>I6/E6</f>
        <v>7.5948586752149924E-2</v>
      </c>
      <c r="J7" s="34">
        <f>J6/E6</f>
        <v>4.0840859353327374E-2</v>
      </c>
      <c r="K7" s="34">
        <f>K6/E6</f>
        <v>5.7639552445828066E-3</v>
      </c>
      <c r="L7" s="34">
        <f>L6/E6</f>
        <v>2.8403661806861265E-2</v>
      </c>
      <c r="M7" s="34">
        <f>M6/E6</f>
        <v>2.0959837253028387E-3</v>
      </c>
    </row>
    <row r="8" spans="1:13" x14ac:dyDescent="0.2">
      <c r="A8" s="16" t="s">
        <v>48</v>
      </c>
      <c r="B8" s="49">
        <f>Bu!C7</f>
        <v>13762</v>
      </c>
      <c r="C8" s="49">
        <f>Bu!C8</f>
        <v>10401</v>
      </c>
      <c r="D8" s="52">
        <f t="shared" ref="D8" si="0">C8/B8</f>
        <v>0.7557767766313036</v>
      </c>
      <c r="E8" s="49">
        <f>Bu!C10</f>
        <v>10258</v>
      </c>
      <c r="F8" s="24">
        <f>Bu!C12</f>
        <v>5461</v>
      </c>
      <c r="G8" s="24">
        <f>Bu!C13</f>
        <v>2844</v>
      </c>
      <c r="H8" s="32">
        <f>Bu!C14</f>
        <v>203</v>
      </c>
      <c r="I8" s="32">
        <f>Bu!C15</f>
        <v>614</v>
      </c>
      <c r="J8" s="32">
        <f>Bu!C16</f>
        <v>492</v>
      </c>
      <c r="K8" s="32">
        <f>Bu!C18</f>
        <v>139</v>
      </c>
      <c r="L8" s="32">
        <f>Bu!C26</f>
        <v>331</v>
      </c>
      <c r="M8" s="32">
        <f>Bu!C34</f>
        <v>174</v>
      </c>
    </row>
    <row r="9" spans="1:13" s="33" customFormat="1" ht="11.25" customHeight="1" x14ac:dyDescent="0.2">
      <c r="B9" s="49"/>
      <c r="C9" s="49"/>
      <c r="D9" s="53"/>
      <c r="E9" s="49"/>
      <c r="F9" s="34">
        <f>F8/E8</f>
        <v>0.53236498342756877</v>
      </c>
      <c r="G9" s="40">
        <f>G8/E8</f>
        <v>0.27724702671085982</v>
      </c>
      <c r="H9" s="34">
        <f>H8/E8</f>
        <v>1.9789432637941119E-2</v>
      </c>
      <c r="I9" s="34">
        <f>I8/E8</f>
        <v>5.9855722363033728E-2</v>
      </c>
      <c r="J9" s="34">
        <f>J8/E8</f>
        <v>4.7962565802300641E-2</v>
      </c>
      <c r="K9" s="34">
        <f>K8/E8</f>
        <v>1.3550399688048352E-2</v>
      </c>
      <c r="L9" s="34">
        <f>L8/E8</f>
        <v>3.2267498537726653E-2</v>
      </c>
      <c r="M9" s="34">
        <f>M8/E8</f>
        <v>1.6962370832520959E-2</v>
      </c>
    </row>
    <row r="10" spans="1:13" x14ac:dyDescent="0.2">
      <c r="A10" s="16" t="s">
        <v>49</v>
      </c>
      <c r="B10" s="49">
        <f>Kü!C7</f>
        <v>15505</v>
      </c>
      <c r="C10" s="49">
        <f>Kü!C8</f>
        <v>12126</v>
      </c>
      <c r="D10" s="52">
        <f t="shared" ref="D10" si="1">C10/B10</f>
        <v>0.78207029990325705</v>
      </c>
      <c r="E10" s="49">
        <f>Kü!C10</f>
        <v>12022</v>
      </c>
      <c r="F10" s="24">
        <f>Kü!C12</f>
        <v>7630</v>
      </c>
      <c r="G10" s="24">
        <f>Kü!C13</f>
        <v>2691</v>
      </c>
      <c r="H10" s="32">
        <f>Kü!C14</f>
        <v>186</v>
      </c>
      <c r="I10" s="32">
        <f>Kü!C15</f>
        <v>722</v>
      </c>
      <c r="J10" s="32">
        <f>Kü!C16</f>
        <v>416</v>
      </c>
      <c r="K10" s="32">
        <f>Kü!C18</f>
        <v>80</v>
      </c>
      <c r="L10" s="32">
        <f>Kü!C26</f>
        <v>282</v>
      </c>
      <c r="M10" s="32">
        <f>Kü!C34</f>
        <v>15</v>
      </c>
    </row>
    <row r="11" spans="1:13" s="33" customFormat="1" ht="11.25" customHeight="1" x14ac:dyDescent="0.2">
      <c r="B11" s="49"/>
      <c r="C11" s="49"/>
      <c r="D11" s="53"/>
      <c r="E11" s="49"/>
      <c r="F11" s="34">
        <f>F10/E10</f>
        <v>0.6346697720845117</v>
      </c>
      <c r="G11" s="40">
        <f>G10/E10</f>
        <v>0.2238396273498586</v>
      </c>
      <c r="H11" s="34">
        <f>H10/E10</f>
        <v>1.5471635335218765E-2</v>
      </c>
      <c r="I11" s="34">
        <f>I10/E10</f>
        <v>6.0056562967892198E-2</v>
      </c>
      <c r="J11" s="34">
        <f>J10/E10</f>
        <v>3.4603227416403259E-2</v>
      </c>
      <c r="K11" s="34">
        <f>K10/E10</f>
        <v>6.6544668108467807E-3</v>
      </c>
      <c r="L11" s="34">
        <f>L10/E10</f>
        <v>2.3456995508234903E-2</v>
      </c>
      <c r="M11" s="34">
        <f>M10/E10</f>
        <v>1.2477125270337714E-3</v>
      </c>
    </row>
    <row r="12" spans="1:13" x14ac:dyDescent="0.2">
      <c r="A12" s="16" t="s">
        <v>50</v>
      </c>
      <c r="B12" s="49">
        <f>Lei!C7</f>
        <v>22056</v>
      </c>
      <c r="C12" s="49">
        <f>Lei!C8</f>
        <v>17494</v>
      </c>
      <c r="D12" s="52">
        <f t="shared" ref="D12" si="2">C12/B12</f>
        <v>0.79316285817918031</v>
      </c>
      <c r="E12" s="49">
        <f>Lei!C10</f>
        <v>17296</v>
      </c>
      <c r="F12" s="24">
        <f>Lei!C12</f>
        <v>9452</v>
      </c>
      <c r="G12" s="24">
        <f>Lei!C13</f>
        <v>4981</v>
      </c>
      <c r="H12" s="24">
        <f>Lei!C14</f>
        <v>303</v>
      </c>
      <c r="I12" s="24">
        <f>Lei!C15</f>
        <v>1058</v>
      </c>
      <c r="J12" s="32">
        <f>Lei!C16</f>
        <v>827</v>
      </c>
      <c r="K12" s="32">
        <f>Lei!C18</f>
        <v>157</v>
      </c>
      <c r="L12" s="32">
        <f>Lei!C26</f>
        <v>490</v>
      </c>
      <c r="M12" s="32">
        <f>Lei!C34</f>
        <v>28</v>
      </c>
    </row>
    <row r="13" spans="1:13" s="33" customFormat="1" ht="11.25" customHeight="1" x14ac:dyDescent="0.2">
      <c r="B13" s="49"/>
      <c r="C13" s="49"/>
      <c r="D13" s="53"/>
      <c r="E13" s="49"/>
      <c r="F13" s="34">
        <f>F12/E12</f>
        <v>0.54648473635522665</v>
      </c>
      <c r="G13" s="40">
        <f>G12/E12</f>
        <v>0.28798566142460685</v>
      </c>
      <c r="H13" s="34">
        <f>H12/E12</f>
        <v>1.7518501387604069E-2</v>
      </c>
      <c r="I13" s="34">
        <f>I12/E12</f>
        <v>6.1170212765957445E-2</v>
      </c>
      <c r="J13" s="34">
        <f>J12/E12</f>
        <v>4.7814523589269194E-2</v>
      </c>
      <c r="K13" s="34">
        <f>K12/E12</f>
        <v>9.0772432932469931E-3</v>
      </c>
      <c r="L13" s="34">
        <f>L12/E12</f>
        <v>2.8330249768732656E-2</v>
      </c>
      <c r="M13" s="34">
        <f>M12/E12</f>
        <v>1.6188714153561516E-3</v>
      </c>
    </row>
    <row r="14" spans="1:13" x14ac:dyDescent="0.2">
      <c r="A14" s="16" t="s">
        <v>51</v>
      </c>
      <c r="B14" s="49">
        <f>Od!C7</f>
        <v>12113</v>
      </c>
      <c r="C14" s="49">
        <f>Od!C8</f>
        <v>10133</v>
      </c>
      <c r="D14" s="52">
        <f t="shared" ref="D14" si="3">C14/B14</f>
        <v>0.83653925534549656</v>
      </c>
      <c r="E14" s="49">
        <f>Od!C10</f>
        <v>10045</v>
      </c>
      <c r="F14" s="24">
        <f>Od!C12</f>
        <v>6691</v>
      </c>
      <c r="G14" s="24">
        <f>Od!C13</f>
        <v>1911</v>
      </c>
      <c r="H14" s="32">
        <f>Od!C14</f>
        <v>157</v>
      </c>
      <c r="I14" s="32">
        <f>Od!C15</f>
        <v>653</v>
      </c>
      <c r="J14" s="32">
        <f>Od!C16</f>
        <v>277</v>
      </c>
      <c r="K14" s="32">
        <f>Od!C18</f>
        <v>95</v>
      </c>
      <c r="L14" s="32">
        <f>Od!C26</f>
        <v>239</v>
      </c>
      <c r="M14" s="32">
        <f>Od!C34</f>
        <v>22</v>
      </c>
    </row>
    <row r="15" spans="1:13" s="33" customFormat="1" ht="11.25" customHeight="1" x14ac:dyDescent="0.2">
      <c r="B15" s="49"/>
      <c r="C15" s="49"/>
      <c r="D15" s="53"/>
      <c r="E15" s="49"/>
      <c r="F15" s="34">
        <f>F14/E14</f>
        <v>0.66610253857640622</v>
      </c>
      <c r="G15" s="40">
        <f>G14/E14</f>
        <v>0.19024390243902439</v>
      </c>
      <c r="H15" s="34">
        <f>H14/E14</f>
        <v>1.5629666500746639E-2</v>
      </c>
      <c r="I15" s="34">
        <f>I14/E14</f>
        <v>6.5007466401194619E-2</v>
      </c>
      <c r="J15" s="34">
        <f>J14/E14</f>
        <v>2.7575908412145345E-2</v>
      </c>
      <c r="K15" s="34">
        <f>K14/E14</f>
        <v>9.4574415131906415E-3</v>
      </c>
      <c r="L15" s="34">
        <f>L14/E14</f>
        <v>2.3792931806869089E-2</v>
      </c>
      <c r="M15" s="34">
        <f>M14/E14</f>
        <v>2.1901443504230961E-3</v>
      </c>
    </row>
    <row r="16" spans="1:13" x14ac:dyDescent="0.2">
      <c r="A16" s="16" t="s">
        <v>52</v>
      </c>
      <c r="B16" s="49">
        <f>Ov!C7</f>
        <v>20437</v>
      </c>
      <c r="C16" s="49">
        <f>Ov!C8</f>
        <v>15962</v>
      </c>
      <c r="D16" s="52">
        <f t="shared" ref="D16" si="4">C16/B16</f>
        <v>0.78103439839506772</v>
      </c>
      <c r="E16" s="49">
        <f>Ov!C10</f>
        <v>15812</v>
      </c>
      <c r="F16" s="24">
        <f>Ov!C12</f>
        <v>9406</v>
      </c>
      <c r="G16" s="24">
        <f>Ov!C13</f>
        <v>3860</v>
      </c>
      <c r="H16" s="24">
        <f>Ov!C14</f>
        <v>303</v>
      </c>
      <c r="I16" s="24">
        <f>Ov!C15</f>
        <v>1077</v>
      </c>
      <c r="J16" s="32">
        <f>Ov!C16</f>
        <v>547</v>
      </c>
      <c r="K16" s="32">
        <f>Ov!C18</f>
        <v>143</v>
      </c>
      <c r="L16" s="32">
        <f>Ov!C26</f>
        <v>454</v>
      </c>
      <c r="M16" s="32">
        <f>Ov!C34</f>
        <v>22</v>
      </c>
    </row>
    <row r="17" spans="1:13" s="33" customFormat="1" ht="11.25" customHeight="1" x14ac:dyDescent="0.2">
      <c r="B17" s="49"/>
      <c r="C17" s="49"/>
      <c r="D17" s="53"/>
      <c r="E17" s="49"/>
      <c r="F17" s="34">
        <f>F16/E16</f>
        <v>0.59486465975208702</v>
      </c>
      <c r="G17" s="40">
        <f>G16/E16</f>
        <v>0.24411839109537062</v>
      </c>
      <c r="H17" s="34">
        <f>H16/E16</f>
        <v>1.9162661269921579E-2</v>
      </c>
      <c r="I17" s="34">
        <f>I16/E16</f>
        <v>6.8112825701998489E-2</v>
      </c>
      <c r="J17" s="34">
        <f>J16/E16</f>
        <v>3.4593979256261065E-2</v>
      </c>
      <c r="K17" s="34">
        <f>K16/E16</f>
        <v>9.0437642296989623E-3</v>
      </c>
      <c r="L17" s="34">
        <f>L16/E16</f>
        <v>2.8712370351631673E-2</v>
      </c>
      <c r="M17" s="34">
        <f>M16/E16</f>
        <v>1.3913483430306097E-3</v>
      </c>
    </row>
    <row r="18" spans="1:13" x14ac:dyDescent="0.2">
      <c r="A18" s="16" t="s">
        <v>53</v>
      </c>
      <c r="B18" s="49">
        <f>Rö!C7</f>
        <v>21430</v>
      </c>
      <c r="C18" s="49">
        <f>Rö!C8</f>
        <v>16765</v>
      </c>
      <c r="D18" s="52">
        <f t="shared" ref="D18" si="5">C18/B18</f>
        <v>0.78231451236584226</v>
      </c>
      <c r="E18" s="49">
        <f>Rö!C10</f>
        <v>16606</v>
      </c>
      <c r="F18" s="24">
        <f>Rö!C12</f>
        <v>9204</v>
      </c>
      <c r="G18" s="24">
        <f>Rö!C13</f>
        <v>4460</v>
      </c>
      <c r="H18" s="24">
        <f>Rö!C14</f>
        <v>283</v>
      </c>
      <c r="I18" s="24">
        <f>Rö!C15</f>
        <v>1280</v>
      </c>
      <c r="J18" s="32">
        <f>Rö!C16</f>
        <v>732</v>
      </c>
      <c r="K18" s="32">
        <f>Rö!C18</f>
        <v>95</v>
      </c>
      <c r="L18" s="32">
        <f>Rö!C26</f>
        <v>531</v>
      </c>
      <c r="M18" s="32">
        <f>Rö!C34</f>
        <v>21</v>
      </c>
    </row>
    <row r="19" spans="1:13" s="33" customFormat="1" ht="11.25" customHeight="1" x14ac:dyDescent="0.2">
      <c r="B19" s="49"/>
      <c r="C19" s="49"/>
      <c r="D19" s="53"/>
      <c r="E19" s="49"/>
      <c r="F19" s="34">
        <f>F18/E18</f>
        <v>0.55425749729013607</v>
      </c>
      <c r="G19" s="40">
        <f>G18/E18</f>
        <v>0.26857762254606771</v>
      </c>
      <c r="H19" s="34">
        <f>H18/E18</f>
        <v>1.704203300012044E-2</v>
      </c>
      <c r="I19" s="34">
        <f>I18/E18</f>
        <v>7.708057328676382E-2</v>
      </c>
      <c r="J19" s="34">
        <f>J18/E18</f>
        <v>4.4080452848368062E-2</v>
      </c>
      <c r="K19" s="34">
        <f>K18/E18</f>
        <v>5.7208237986270021E-3</v>
      </c>
      <c r="L19" s="34">
        <f>L18/E18</f>
        <v>3.1976394074430932E-2</v>
      </c>
      <c r="M19" s="34">
        <f>M18/E18</f>
        <v>1.2646031554859689E-3</v>
      </c>
    </row>
    <row r="20" spans="1:13" x14ac:dyDescent="0.2">
      <c r="A20" s="16" t="s">
        <v>54</v>
      </c>
      <c r="B20" s="49">
        <f>Wk!C7</f>
        <v>27492</v>
      </c>
      <c r="C20" s="49">
        <f>Wk!C8</f>
        <v>20807</v>
      </c>
      <c r="D20" s="52">
        <f t="shared" ref="D20" si="6">C20/B20</f>
        <v>0.75683835297541102</v>
      </c>
      <c r="E20" s="49">
        <f>Wk!C10</f>
        <v>20633</v>
      </c>
      <c r="F20" s="24">
        <f>Wk!C12</f>
        <v>12381</v>
      </c>
      <c r="G20" s="24">
        <f>Wk!C13</f>
        <v>4931</v>
      </c>
      <c r="H20" s="24">
        <f>Wk!C14</f>
        <v>459</v>
      </c>
      <c r="I20" s="24">
        <f>Wk!C15</f>
        <v>1197</v>
      </c>
      <c r="J20" s="24">
        <f>Wk!C16</f>
        <v>941</v>
      </c>
      <c r="K20" s="32">
        <f>Wk!C18</f>
        <v>158</v>
      </c>
      <c r="L20" s="32">
        <f>Wk!C26</f>
        <v>541</v>
      </c>
      <c r="M20" s="32">
        <f>Wk!C34</f>
        <v>25</v>
      </c>
    </row>
    <row r="21" spans="1:13" s="33" customFormat="1" ht="11.25" customHeight="1" x14ac:dyDescent="0.2">
      <c r="B21" s="49"/>
      <c r="C21" s="49"/>
      <c r="D21" s="53"/>
      <c r="E21" s="49"/>
      <c r="F21" s="34">
        <f>F20/E20</f>
        <v>0.60005815925943873</v>
      </c>
      <c r="G21" s="40">
        <f>G20/E20</f>
        <v>0.23898609024378423</v>
      </c>
      <c r="H21" s="34">
        <f>H20/E20</f>
        <v>2.2245916735326905E-2</v>
      </c>
      <c r="I21" s="34">
        <f>I20/E20</f>
        <v>5.8013861290166238E-2</v>
      </c>
      <c r="J21" s="34">
        <f>J20/E20</f>
        <v>4.5606552609896767E-2</v>
      </c>
      <c r="K21" s="34">
        <f>K20/E20</f>
        <v>7.6576358261038141E-3</v>
      </c>
      <c r="L21" s="34">
        <f>L20/E20</f>
        <v>2.6220132796975718E-2</v>
      </c>
      <c r="M21" s="34">
        <f>M20/E20</f>
        <v>1.2116512383075655E-3</v>
      </c>
    </row>
    <row r="24" spans="1:13" x14ac:dyDescent="0.2">
      <c r="A24" s="16" t="s">
        <v>55</v>
      </c>
      <c r="B24" s="28">
        <f>SUM(B6:B21)</f>
        <v>216414</v>
      </c>
      <c r="C24" s="28">
        <f>SUM(C6:C21)</f>
        <v>169148</v>
      </c>
      <c r="D24" s="35">
        <f>C24/B24*100</f>
        <v>78.15945363978301</v>
      </c>
      <c r="E24" s="28">
        <f>SUM(E6:E21)</f>
        <v>167558</v>
      </c>
      <c r="F24" s="28">
        <f>SUM(F6+F8+F10+F12+F14+F16+F18+F20)</f>
        <v>97996</v>
      </c>
      <c r="G24" s="28">
        <f t="shared" ref="G24:M24" si="7">SUM(G6+G8+G10+G12+G14+G16+G18+G20)</f>
        <v>41883</v>
      </c>
      <c r="H24" s="28">
        <f t="shared" si="7"/>
        <v>2873</v>
      </c>
      <c r="I24" s="28">
        <f t="shared" si="7"/>
        <v>11529</v>
      </c>
      <c r="J24" s="28">
        <f t="shared" si="7"/>
        <v>6882</v>
      </c>
      <c r="K24" s="28">
        <f t="shared" si="7"/>
        <v>1241</v>
      </c>
      <c r="L24" s="28">
        <f t="shared" si="7"/>
        <v>4711</v>
      </c>
      <c r="M24" s="28">
        <f t="shared" si="7"/>
        <v>443</v>
      </c>
    </row>
    <row r="25" spans="1:13" x14ac:dyDescent="0.2">
      <c r="A25" s="16" t="s">
        <v>63</v>
      </c>
      <c r="F25" s="43">
        <f t="shared" ref="F25:M25" si="8">(F6+F8+F10+F12+F14+F16+F18+F20)/$E$24</f>
        <v>0.58484823165709787</v>
      </c>
      <c r="G25" s="43">
        <f t="shared" si="8"/>
        <v>0.24996120746249059</v>
      </c>
      <c r="H25" s="43">
        <f t="shared" si="8"/>
        <v>1.7146301579154682E-2</v>
      </c>
      <c r="I25" s="43">
        <f t="shared" si="8"/>
        <v>6.8806025376287619E-2</v>
      </c>
      <c r="J25" s="43">
        <f t="shared" si="8"/>
        <v>4.1072345098413683E-2</v>
      </c>
      <c r="K25" s="43">
        <f t="shared" si="8"/>
        <v>7.406390622948472E-3</v>
      </c>
      <c r="L25" s="43">
        <f t="shared" si="8"/>
        <v>2.8115637570274174E-2</v>
      </c>
      <c r="M25" s="43">
        <f t="shared" si="8"/>
        <v>2.6438606333329356E-3</v>
      </c>
    </row>
  </sheetData>
  <mergeCells count="43">
    <mergeCell ref="M4:M5"/>
    <mergeCell ref="B4:B5"/>
    <mergeCell ref="C4:C5"/>
    <mergeCell ref="D4:D5"/>
    <mergeCell ref="E4:E5"/>
    <mergeCell ref="G4:G5"/>
    <mergeCell ref="F4:F5"/>
    <mergeCell ref="H4:H5"/>
    <mergeCell ref="I4:I5"/>
    <mergeCell ref="J4:J5"/>
    <mergeCell ref="K4:K5"/>
    <mergeCell ref="B6:B7"/>
    <mergeCell ref="C6:C7"/>
    <mergeCell ref="D6:D7"/>
    <mergeCell ref="E6:E7"/>
    <mergeCell ref="B8:B9"/>
    <mergeCell ref="C8:C9"/>
    <mergeCell ref="D8:D9"/>
    <mergeCell ref="E8:E9"/>
    <mergeCell ref="B10:B11"/>
    <mergeCell ref="C10:C11"/>
    <mergeCell ref="D10:D11"/>
    <mergeCell ref="E10:E11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  <mergeCell ref="C18:C19"/>
    <mergeCell ref="D18:D19"/>
    <mergeCell ref="E18:E19"/>
    <mergeCell ref="B20:B21"/>
    <mergeCell ref="C20:C21"/>
    <mergeCell ref="D20:D21"/>
    <mergeCell ref="E20:E21"/>
  </mergeCells>
  <conditionalFormatting sqref="O12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 F9 F11 F13 F15 F17 F19 F2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 G7 G11 G13 G15 G17 G19 G2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 H9 H11 H13 H15 H17 H19 H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 I7 I11 I13 I15 I17 I19 I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 J7 J11 J13 J15 J17 J19 J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 K7 K11 K13 K15 K17 K19 K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 L7 L11 L13 L15 L17 L19 L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 M9 M11 M13:N13 M15 M17 M19 M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A3" sqref="A3"/>
    </sheetView>
  </sheetViews>
  <sheetFormatPr baseColWidth="10" defaultRowHeight="12.75" x14ac:dyDescent="0.2"/>
  <cols>
    <col min="1" max="1" width="15.5703125" style="16" customWidth="1"/>
    <col min="2" max="5" width="10.28515625" style="16" customWidth="1"/>
    <col min="6" max="13" width="9.140625" style="16" customWidth="1"/>
    <col min="14" max="16384" width="11.42578125" style="16"/>
  </cols>
  <sheetData>
    <row r="1" spans="1:13" x14ac:dyDescent="0.2">
      <c r="A1" s="42" t="s">
        <v>64</v>
      </c>
    </row>
    <row r="2" spans="1:13" x14ac:dyDescent="0.2">
      <c r="A2" s="36" t="s">
        <v>30</v>
      </c>
    </row>
    <row r="3" spans="1:13" x14ac:dyDescent="0.2">
      <c r="A3" s="18"/>
      <c r="F3" s="39"/>
      <c r="G3" s="39"/>
      <c r="H3" s="39"/>
      <c r="I3" s="39"/>
      <c r="J3" s="39"/>
    </row>
    <row r="4" spans="1:13" s="31" customFormat="1" ht="12.75" customHeight="1" x14ac:dyDescent="0.2">
      <c r="B4" s="54" t="s">
        <v>43</v>
      </c>
      <c r="C4" s="54" t="s">
        <v>44</v>
      </c>
      <c r="D4" s="54" t="s">
        <v>45</v>
      </c>
      <c r="E4" s="54" t="s">
        <v>3</v>
      </c>
      <c r="F4" s="54" t="s">
        <v>59</v>
      </c>
      <c r="G4" s="54" t="s">
        <v>58</v>
      </c>
      <c r="H4" s="54" t="s">
        <v>60</v>
      </c>
      <c r="I4" s="54" t="s">
        <v>61</v>
      </c>
      <c r="J4" s="54" t="s">
        <v>68</v>
      </c>
      <c r="K4" s="54" t="s">
        <v>62</v>
      </c>
      <c r="L4" s="37" t="s">
        <v>66</v>
      </c>
      <c r="M4" s="54" t="s">
        <v>67</v>
      </c>
    </row>
    <row r="5" spans="1:13" s="31" customFormat="1" ht="11.25" x14ac:dyDescent="0.2">
      <c r="B5" s="54"/>
      <c r="C5" s="54"/>
      <c r="D5" s="54"/>
      <c r="E5" s="54"/>
      <c r="F5" s="54"/>
      <c r="G5" s="54"/>
      <c r="H5" s="54"/>
      <c r="I5" s="54"/>
      <c r="J5" s="54"/>
      <c r="K5" s="54"/>
      <c r="L5" s="37"/>
      <c r="M5" s="54"/>
    </row>
    <row r="6" spans="1:13" x14ac:dyDescent="0.2">
      <c r="A6" s="16" t="s">
        <v>47</v>
      </c>
      <c r="B6" s="49">
        <f>'B-G'!C7</f>
        <v>83619</v>
      </c>
      <c r="C6" s="49">
        <f>'B-G'!E8</f>
        <v>65460</v>
      </c>
      <c r="D6" s="52">
        <f>C6/B6</f>
        <v>0.78283643669500946</v>
      </c>
      <c r="E6" s="49">
        <f>'B-G'!E10</f>
        <v>64936</v>
      </c>
      <c r="F6" s="24">
        <f>'B-G'!E12</f>
        <v>27151</v>
      </c>
      <c r="G6" s="24">
        <f>'B-G'!E13</f>
        <v>17238</v>
      </c>
      <c r="H6" s="24">
        <f>'B-G'!E14</f>
        <v>4552</v>
      </c>
      <c r="I6" s="24">
        <f>'B-G'!E15</f>
        <v>6553</v>
      </c>
      <c r="J6" s="24">
        <f>'B-G'!E16</f>
        <v>3521</v>
      </c>
      <c r="K6" s="32">
        <f>'B-G'!E18</f>
        <v>375</v>
      </c>
      <c r="L6" s="24">
        <f>'B-G'!E26</f>
        <v>3188</v>
      </c>
      <c r="M6" s="24">
        <f>'B-G'!E17</f>
        <v>1229</v>
      </c>
    </row>
    <row r="7" spans="1:13" s="33" customFormat="1" ht="11.25" customHeight="1" x14ac:dyDescent="0.2">
      <c r="B7" s="49"/>
      <c r="C7" s="49"/>
      <c r="D7" s="53"/>
      <c r="E7" s="49"/>
      <c r="F7" s="34">
        <f>F6/E6</f>
        <v>0.41811937908094121</v>
      </c>
      <c r="G7" s="40">
        <f>G6/E6</f>
        <v>0.26546137735616609</v>
      </c>
      <c r="H7" s="34">
        <f>H6/E6</f>
        <v>7.0099790563015893E-2</v>
      </c>
      <c r="I7" s="34">
        <f>I6/E6</f>
        <v>0.10091474682764569</v>
      </c>
      <c r="J7" s="34">
        <f>J6/E6</f>
        <v>5.4222619194283603E-2</v>
      </c>
      <c r="K7" s="34">
        <f>K6/E6</f>
        <v>5.7749168411974864E-3</v>
      </c>
      <c r="L7" s="34">
        <f>L6/E6</f>
        <v>4.9094493039300233E-2</v>
      </c>
      <c r="M7" s="34">
        <f>M6/E6</f>
        <v>1.8926327460884563E-2</v>
      </c>
    </row>
    <row r="8" spans="1:13" x14ac:dyDescent="0.2">
      <c r="A8" s="16" t="s">
        <v>48</v>
      </c>
      <c r="B8" s="49">
        <f>Bu!C7</f>
        <v>13762</v>
      </c>
      <c r="C8" s="49">
        <f>Bu!E8</f>
        <v>10401</v>
      </c>
      <c r="D8" s="52">
        <f t="shared" ref="D8" si="0">C8/B8</f>
        <v>0.7557767766313036</v>
      </c>
      <c r="E8" s="49">
        <f>Bu!E10</f>
        <v>10267</v>
      </c>
      <c r="F8" s="24">
        <f>Bu!E12</f>
        <v>4343</v>
      </c>
      <c r="G8" s="24">
        <f>Bu!E13</f>
        <v>2909</v>
      </c>
      <c r="H8" s="32">
        <f>Bu!E14</f>
        <v>609</v>
      </c>
      <c r="I8" s="32">
        <f>Bu!E15</f>
        <v>816</v>
      </c>
      <c r="J8" s="32">
        <f>Bu!E16</f>
        <v>551</v>
      </c>
      <c r="K8" s="32">
        <f>Bu!E18</f>
        <v>95</v>
      </c>
      <c r="L8" s="32">
        <f>Bu!E26</f>
        <v>480</v>
      </c>
      <c r="M8" s="32">
        <f>Bu!E17</f>
        <v>235</v>
      </c>
    </row>
    <row r="9" spans="1:13" s="33" customFormat="1" ht="11.25" customHeight="1" x14ac:dyDescent="0.2">
      <c r="B9" s="49"/>
      <c r="C9" s="49"/>
      <c r="D9" s="53"/>
      <c r="E9" s="49"/>
      <c r="F9" s="34">
        <f>F8/E8</f>
        <v>0.42300574656666989</v>
      </c>
      <c r="G9" s="40">
        <f>G8/E8</f>
        <v>0.28333495665725139</v>
      </c>
      <c r="H9" s="34">
        <f>H8/E8</f>
        <v>5.9316255965715402E-2</v>
      </c>
      <c r="I9" s="34">
        <f>I8/E8</f>
        <v>7.9477939027953637E-2</v>
      </c>
      <c r="J9" s="34">
        <f>J8/E8</f>
        <v>5.3667088730885361E-2</v>
      </c>
      <c r="K9" s="34">
        <f>K8/E8</f>
        <v>9.2529463329112695E-3</v>
      </c>
      <c r="L9" s="34">
        <f>L8/E8</f>
        <v>4.675172883997273E-2</v>
      </c>
      <c r="M9" s="34">
        <f>M8/E8</f>
        <v>2.2888867244569983E-2</v>
      </c>
    </row>
    <row r="10" spans="1:13" x14ac:dyDescent="0.2">
      <c r="A10" s="16" t="s">
        <v>49</v>
      </c>
      <c r="B10" s="49">
        <f>Kü!C7</f>
        <v>15505</v>
      </c>
      <c r="C10" s="49">
        <f>Kü!E8</f>
        <v>12126</v>
      </c>
      <c r="D10" s="52">
        <f t="shared" ref="D10" si="1">C10/B10</f>
        <v>0.78207029990325705</v>
      </c>
      <c r="E10" s="49">
        <f>Kü!E10</f>
        <v>12039</v>
      </c>
      <c r="F10" s="24">
        <f>Kü!E12</f>
        <v>5917</v>
      </c>
      <c r="G10" s="24">
        <f>Kü!E13</f>
        <v>2951</v>
      </c>
      <c r="H10" s="32">
        <f>Kü!E14</f>
        <v>668</v>
      </c>
      <c r="I10" s="32">
        <f>Kü!E15</f>
        <v>997</v>
      </c>
      <c r="J10" s="32">
        <f>Kü!E16</f>
        <v>533</v>
      </c>
      <c r="K10" s="32">
        <f>Kü!E18</f>
        <v>72</v>
      </c>
      <c r="L10" s="32">
        <f>Kü!E26</f>
        <v>462</v>
      </c>
      <c r="M10" s="32">
        <f>Kü!E17</f>
        <v>198</v>
      </c>
    </row>
    <row r="11" spans="1:13" s="33" customFormat="1" ht="11.25" customHeight="1" x14ac:dyDescent="0.2">
      <c r="B11" s="49"/>
      <c r="C11" s="49"/>
      <c r="D11" s="53"/>
      <c r="E11" s="49"/>
      <c r="F11" s="34">
        <f>F10/E10</f>
        <v>0.49148600382091534</v>
      </c>
      <c r="G11" s="40">
        <f>G10/E10</f>
        <v>0.24512002658028076</v>
      </c>
      <c r="H11" s="34">
        <f>H10/E10</f>
        <v>5.5486336074424783E-2</v>
      </c>
      <c r="I11" s="34">
        <f>I10/E10</f>
        <v>8.2814187224852565E-2</v>
      </c>
      <c r="J11" s="34">
        <f>J10/E10</f>
        <v>4.4272780131240135E-2</v>
      </c>
      <c r="K11" s="34">
        <f>K10/E10</f>
        <v>5.9805631696984796E-3</v>
      </c>
      <c r="L11" s="34">
        <f>L10/E10</f>
        <v>3.8375280338898581E-2</v>
      </c>
      <c r="M11" s="34">
        <f>M10/E10</f>
        <v>1.6446548716670818E-2</v>
      </c>
    </row>
    <row r="12" spans="1:13" x14ac:dyDescent="0.2">
      <c r="A12" s="16" t="s">
        <v>50</v>
      </c>
      <c r="B12" s="49">
        <f>Lei!C7</f>
        <v>22056</v>
      </c>
      <c r="C12" s="49">
        <f>Lei!E8</f>
        <v>17494</v>
      </c>
      <c r="D12" s="52">
        <f t="shared" ref="D12" si="2">C12/B12</f>
        <v>0.79316285817918031</v>
      </c>
      <c r="E12" s="49">
        <f>Lei!E10</f>
        <v>17303</v>
      </c>
      <c r="F12" s="24">
        <f>Lei!E12</f>
        <v>7393</v>
      </c>
      <c r="G12" s="24">
        <f>Lei!E13</f>
        <v>4855</v>
      </c>
      <c r="H12" s="24">
        <f>Lei!E14</f>
        <v>1178</v>
      </c>
      <c r="I12" s="24">
        <f>Lei!E15</f>
        <v>1411</v>
      </c>
      <c r="J12" s="32">
        <f>Lei!E16</f>
        <v>866</v>
      </c>
      <c r="K12" s="32">
        <f>Lei!E18</f>
        <v>165</v>
      </c>
      <c r="L12" s="32">
        <f>Lei!E26</f>
        <v>761</v>
      </c>
      <c r="M12" s="32">
        <f>Lei!E17</f>
        <v>334</v>
      </c>
    </row>
    <row r="13" spans="1:13" s="33" customFormat="1" ht="11.25" customHeight="1" x14ac:dyDescent="0.2">
      <c r="B13" s="49"/>
      <c r="C13" s="49"/>
      <c r="D13" s="53"/>
      <c r="E13" s="49"/>
      <c r="F13" s="34">
        <f>F12/E12</f>
        <v>0.42726694792810493</v>
      </c>
      <c r="G13" s="40">
        <f>G12/E12</f>
        <v>0.28058718141362771</v>
      </c>
      <c r="H13" s="34">
        <f>H12/E12</f>
        <v>6.8080679650927581E-2</v>
      </c>
      <c r="I13" s="34">
        <f>I12/E12</f>
        <v>8.1546552620932786E-2</v>
      </c>
      <c r="J13" s="34">
        <f>J12/E12</f>
        <v>5.0049124429289715E-2</v>
      </c>
      <c r="K13" s="34">
        <f>K12/E12</f>
        <v>9.5359186268277173E-3</v>
      </c>
      <c r="L13" s="34">
        <f>L12/E12</f>
        <v>4.39808125758539E-2</v>
      </c>
      <c r="M13" s="34">
        <f>M12/E12</f>
        <v>1.9303011038548229E-2</v>
      </c>
    </row>
    <row r="14" spans="1:13" x14ac:dyDescent="0.2">
      <c r="A14" s="16" t="s">
        <v>51</v>
      </c>
      <c r="B14" s="49">
        <f>Od!C7</f>
        <v>12113</v>
      </c>
      <c r="C14" s="49">
        <f>Od!C8</f>
        <v>10133</v>
      </c>
      <c r="D14" s="52">
        <f t="shared" ref="D14" si="3">C14/B14</f>
        <v>0.83653925534549656</v>
      </c>
      <c r="E14" s="49">
        <f>Od!E10</f>
        <v>10042</v>
      </c>
      <c r="F14" s="24">
        <f>Od!E12</f>
        <v>4952</v>
      </c>
      <c r="G14" s="24">
        <f>Od!E13</f>
        <v>2149</v>
      </c>
      <c r="H14" s="32">
        <f>Od!E14</f>
        <v>778</v>
      </c>
      <c r="I14" s="32">
        <f>Od!E15</f>
        <v>868</v>
      </c>
      <c r="J14" s="32">
        <f>Od!E16</f>
        <v>371</v>
      </c>
      <c r="K14" s="32">
        <f>Od!E18</f>
        <v>81</v>
      </c>
      <c r="L14" s="32">
        <f>Od!E26</f>
        <v>482</v>
      </c>
      <c r="M14" s="32">
        <f>Od!E17</f>
        <v>176</v>
      </c>
    </row>
    <row r="15" spans="1:13" s="33" customFormat="1" ht="11.25" customHeight="1" x14ac:dyDescent="0.2">
      <c r="B15" s="49"/>
      <c r="C15" s="49"/>
      <c r="D15" s="53"/>
      <c r="E15" s="49"/>
      <c r="F15" s="34">
        <f>F14/E14</f>
        <v>0.49312885879306911</v>
      </c>
      <c r="G15" s="40">
        <f>G14/E14</f>
        <v>0.21400119498107947</v>
      </c>
      <c r="H15" s="34">
        <f>H14/E14</f>
        <v>7.7474606652061337E-2</v>
      </c>
      <c r="I15" s="34">
        <f>I14/E14</f>
        <v>8.6436964748058162E-2</v>
      </c>
      <c r="J15" s="34">
        <f>J14/E14</f>
        <v>3.6944831706831306E-2</v>
      </c>
      <c r="K15" s="34">
        <f>K14/E14</f>
        <v>8.0661222863971319E-3</v>
      </c>
      <c r="L15" s="34">
        <f>L14/E14</f>
        <v>4.7998406691894042E-2</v>
      </c>
      <c r="M15" s="34">
        <f>M14/E14</f>
        <v>1.752638916550488E-2</v>
      </c>
    </row>
    <row r="16" spans="1:13" x14ac:dyDescent="0.2">
      <c r="A16" s="16" t="s">
        <v>52</v>
      </c>
      <c r="B16" s="49">
        <f>Ov!C7</f>
        <v>20437</v>
      </c>
      <c r="C16" s="49">
        <f>Ov!C8</f>
        <v>15962</v>
      </c>
      <c r="D16" s="52">
        <f t="shared" ref="D16" si="4">C16/B16</f>
        <v>0.78103439839506772</v>
      </c>
      <c r="E16" s="49">
        <f>Ov!E10</f>
        <v>15833</v>
      </c>
      <c r="F16" s="24">
        <f>Ov!E12</f>
        <v>7117</v>
      </c>
      <c r="G16" s="24">
        <f>Ov!E13</f>
        <v>3988</v>
      </c>
      <c r="H16" s="24">
        <f>Ov!E14</f>
        <v>1174</v>
      </c>
      <c r="I16" s="24">
        <f>Ov!E15</f>
        <v>1350</v>
      </c>
      <c r="J16" s="32">
        <f>Ov!E16</f>
        <v>705</v>
      </c>
      <c r="K16" s="32">
        <f>Ov!E18</f>
        <v>131</v>
      </c>
      <c r="L16" s="32">
        <f>Ov!E26</f>
        <v>795</v>
      </c>
      <c r="M16" s="32">
        <f>Ov!E17</f>
        <v>292</v>
      </c>
    </row>
    <row r="17" spans="1:13" s="33" customFormat="1" ht="11.25" customHeight="1" x14ac:dyDescent="0.2">
      <c r="B17" s="49"/>
      <c r="C17" s="49"/>
      <c r="D17" s="53"/>
      <c r="E17" s="49"/>
      <c r="F17" s="34">
        <f>F16/E16</f>
        <v>0.4495042000884229</v>
      </c>
      <c r="G17" s="40">
        <f>G16/E16</f>
        <v>0.25187898692604055</v>
      </c>
      <c r="H17" s="34">
        <f>H16/E16</f>
        <v>7.4148929451146345E-2</v>
      </c>
      <c r="I17" s="34">
        <f>I16/E16</f>
        <v>8.5264952946377814E-2</v>
      </c>
      <c r="J17" s="34">
        <f>J16/E16</f>
        <v>4.4527253205330637E-2</v>
      </c>
      <c r="K17" s="34">
        <f>K16/E16</f>
        <v>8.273858397018885E-3</v>
      </c>
      <c r="L17" s="34">
        <f>L16/E16</f>
        <v>5.0211583401755827E-2</v>
      </c>
      <c r="M17" s="34">
        <f>M16/E16</f>
        <v>1.84424935261795E-2</v>
      </c>
    </row>
    <row r="18" spans="1:13" x14ac:dyDescent="0.2">
      <c r="A18" s="16" t="s">
        <v>53</v>
      </c>
      <c r="B18" s="49">
        <f>Rö!C7</f>
        <v>21430</v>
      </c>
      <c r="C18" s="49">
        <f>Rö!C8</f>
        <v>16765</v>
      </c>
      <c r="D18" s="52">
        <f t="shared" ref="D18" si="5">C18/B18</f>
        <v>0.78231451236584226</v>
      </c>
      <c r="E18" s="49">
        <f>Rö!E10</f>
        <v>16634</v>
      </c>
      <c r="F18" s="24">
        <f>Rö!E12</f>
        <v>6708</v>
      </c>
      <c r="G18" s="24">
        <f>Rö!E13</f>
        <v>4552</v>
      </c>
      <c r="H18" s="24">
        <f>Rö!E14</f>
        <v>1244</v>
      </c>
      <c r="I18" s="24">
        <f>Rö!E15</f>
        <v>1668</v>
      </c>
      <c r="J18" s="32">
        <f>Rö!E16</f>
        <v>843</v>
      </c>
      <c r="K18" s="32">
        <f>Rö!E18</f>
        <v>93</v>
      </c>
      <c r="L18" s="32">
        <f>Rö!E26</f>
        <v>911</v>
      </c>
      <c r="M18" s="32">
        <f>Rö!E17</f>
        <v>357</v>
      </c>
    </row>
    <row r="19" spans="1:13" s="33" customFormat="1" ht="11.25" customHeight="1" x14ac:dyDescent="0.2">
      <c r="B19" s="49"/>
      <c r="C19" s="49"/>
      <c r="D19" s="53"/>
      <c r="E19" s="49"/>
      <c r="F19" s="34">
        <f>F18/E18</f>
        <v>0.40327041000360708</v>
      </c>
      <c r="G19" s="40">
        <f>G18/E18</f>
        <v>0.27365636647829744</v>
      </c>
      <c r="H19" s="34">
        <f>H18/E18</f>
        <v>7.4786581700132262E-2</v>
      </c>
      <c r="I19" s="34">
        <f>I18/E18</f>
        <v>0.10027654202236383</v>
      </c>
      <c r="J19" s="34">
        <f>J18/E18</f>
        <v>5.0679331489719849E-2</v>
      </c>
      <c r="K19" s="34">
        <f>K18/E18</f>
        <v>5.5909582782253213E-3</v>
      </c>
      <c r="L19" s="34">
        <f>L18/E18</f>
        <v>5.4767343994228689E-2</v>
      </c>
      <c r="M19" s="34">
        <f>M18/E18</f>
        <v>2.1462065648671397E-2</v>
      </c>
    </row>
    <row r="20" spans="1:13" x14ac:dyDescent="0.2">
      <c r="A20" s="16" t="s">
        <v>54</v>
      </c>
      <c r="B20" s="49">
        <f>Wk!C7</f>
        <v>27492</v>
      </c>
      <c r="C20" s="49">
        <f>Wk!C8</f>
        <v>20807</v>
      </c>
      <c r="D20" s="52">
        <f t="shared" ref="D20" si="6">C20/B20</f>
        <v>0.75683835297541102</v>
      </c>
      <c r="E20" s="49">
        <f>Wk!E10</f>
        <v>20622</v>
      </c>
      <c r="F20" s="24">
        <f>Wk!E12</f>
        <v>9681</v>
      </c>
      <c r="G20" s="24">
        <f>Wk!E13</f>
        <v>5061</v>
      </c>
      <c r="H20" s="24">
        <f>Wk!E14</f>
        <v>1473</v>
      </c>
      <c r="I20" s="24">
        <f>Wk!E15</f>
        <v>1446</v>
      </c>
      <c r="J20" s="24">
        <f>Wk!E16</f>
        <v>1092</v>
      </c>
      <c r="K20" s="32">
        <f>Wk!E18</f>
        <v>137</v>
      </c>
      <c r="L20" s="32">
        <f>Wk!E26</f>
        <v>871</v>
      </c>
      <c r="M20" s="32">
        <f>Wk!E17</f>
        <v>487</v>
      </c>
    </row>
    <row r="21" spans="1:13" s="33" customFormat="1" ht="11.25" customHeight="1" x14ac:dyDescent="0.2">
      <c r="B21" s="49"/>
      <c r="C21" s="49"/>
      <c r="D21" s="53"/>
      <c r="E21" s="49"/>
      <c r="F21" s="34">
        <f>F20/E20</f>
        <v>0.4694501018329939</v>
      </c>
      <c r="G21" s="40">
        <f>G20/E20</f>
        <v>0.24541751527494909</v>
      </c>
      <c r="H21" s="34">
        <f>H20/E20</f>
        <v>7.1428571428571425E-2</v>
      </c>
      <c r="I21" s="34">
        <f>I20/E20</f>
        <v>7.0119290078556884E-2</v>
      </c>
      <c r="J21" s="34">
        <f>J20/E20</f>
        <v>5.2953156822810592E-2</v>
      </c>
      <c r="K21" s="34">
        <f>K20/E20</f>
        <v>6.6433905537775194E-3</v>
      </c>
      <c r="L21" s="34">
        <f>L20/E20</f>
        <v>4.2236446513432259E-2</v>
      </c>
      <c r="M21" s="34">
        <f>M20/E20</f>
        <v>2.3615556202114248E-2</v>
      </c>
    </row>
    <row r="24" spans="1:13" x14ac:dyDescent="0.2">
      <c r="A24" s="16" t="s">
        <v>55</v>
      </c>
      <c r="B24" s="28">
        <f>SUM(B6:B21)</f>
        <v>216414</v>
      </c>
      <c r="C24" s="28">
        <f>SUM(C6:C21)</f>
        <v>169148</v>
      </c>
      <c r="D24" s="35">
        <f>C24/B24*100</f>
        <v>78.15945363978301</v>
      </c>
      <c r="E24" s="28">
        <f>SUM(E6:E21)</f>
        <v>167676</v>
      </c>
      <c r="F24" s="28">
        <f>SUM(F6+F8+F10+F12+F14+F16+F18+F20)</f>
        <v>73262</v>
      </c>
      <c r="G24" s="28">
        <f t="shared" ref="G24:M24" si="7">SUM(G6+G8+G10+G12+G14+G16+G18+G20)</f>
        <v>43703</v>
      </c>
      <c r="H24" s="28">
        <f t="shared" si="7"/>
        <v>11676</v>
      </c>
      <c r="I24" s="28">
        <f t="shared" si="7"/>
        <v>15109</v>
      </c>
      <c r="J24" s="28">
        <f t="shared" si="7"/>
        <v>8482</v>
      </c>
      <c r="K24" s="28">
        <f t="shared" si="7"/>
        <v>1149</v>
      </c>
      <c r="L24" s="28">
        <f t="shared" si="7"/>
        <v>7950</v>
      </c>
      <c r="M24" s="28">
        <f t="shared" si="7"/>
        <v>3308</v>
      </c>
    </row>
    <row r="25" spans="1:13" x14ac:dyDescent="0.2">
      <c r="A25" s="16" t="s">
        <v>63</v>
      </c>
      <c r="F25" s="43">
        <f t="shared" ref="F25:M25" si="8">(F6+F8+F10+F12+F14+F16+F18+F20)/$E$24</f>
        <v>0.43692597628760227</v>
      </c>
      <c r="G25" s="43">
        <f t="shared" si="8"/>
        <v>0.26063956678355876</v>
      </c>
      <c r="H25" s="43">
        <f t="shared" si="8"/>
        <v>6.9634294711228797E-2</v>
      </c>
      <c r="I25" s="43">
        <f t="shared" si="8"/>
        <v>9.0108304110307971E-2</v>
      </c>
      <c r="J25" s="43">
        <f t="shared" si="8"/>
        <v>5.0585653283713831E-2</v>
      </c>
      <c r="K25" s="43">
        <f t="shared" si="8"/>
        <v>6.8525012524153729E-3</v>
      </c>
      <c r="L25" s="43">
        <f t="shared" si="8"/>
        <v>4.7412867673370072E-2</v>
      </c>
      <c r="M25" s="43">
        <f t="shared" si="8"/>
        <v>1.9728524058302919E-2</v>
      </c>
    </row>
  </sheetData>
  <mergeCells count="43"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B6:B7"/>
    <mergeCell ref="C6:C7"/>
    <mergeCell ref="D6:D7"/>
    <mergeCell ref="E6:E7"/>
    <mergeCell ref="B8:B9"/>
    <mergeCell ref="C8:C9"/>
    <mergeCell ref="D8:D9"/>
    <mergeCell ref="E8:E9"/>
    <mergeCell ref="B10:B11"/>
    <mergeCell ref="C10:C11"/>
    <mergeCell ref="D10:D11"/>
    <mergeCell ref="E10:E11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  <mergeCell ref="C18:C19"/>
    <mergeCell ref="D18:D19"/>
    <mergeCell ref="E18:E19"/>
    <mergeCell ref="B20:B21"/>
    <mergeCell ref="C20:C21"/>
    <mergeCell ref="D20:D21"/>
    <mergeCell ref="E20:E21"/>
  </mergeCells>
  <conditionalFormatting sqref="O12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 F9 F11 F13 F15 F17 F19 F2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 G7 G11 G13 G15 G17 G19 G2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 H9 H11 H13 H15 H17 H19 H2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9 I7 I11 I13 I15 I17 I19 I2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9 J7 J11 J13 J15 J17 J19 J2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 K7 K11 K13 K15 K17 K19 K2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9 L7 L11 L13 L15 L17 L19 L2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7 M9 M11 M13:N13 M15 M17 M19 M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A3" sqref="A3"/>
    </sheetView>
  </sheetViews>
  <sheetFormatPr baseColWidth="10" defaultRowHeight="12.75" x14ac:dyDescent="0.2"/>
  <cols>
    <col min="1" max="1" width="15.5703125" style="16" customWidth="1"/>
    <col min="2" max="5" width="10.42578125" style="16" customWidth="1"/>
    <col min="6" max="12" width="9.5703125" style="16" customWidth="1"/>
    <col min="13" max="16384" width="11.42578125" style="16"/>
  </cols>
  <sheetData>
    <row r="1" spans="1:13" x14ac:dyDescent="0.2">
      <c r="A1" s="42" t="s">
        <v>64</v>
      </c>
    </row>
    <row r="2" spans="1:13" x14ac:dyDescent="0.2">
      <c r="A2" s="36" t="s">
        <v>69</v>
      </c>
      <c r="B2" s="38"/>
    </row>
    <row r="3" spans="1:13" x14ac:dyDescent="0.2">
      <c r="A3" s="18"/>
      <c r="F3" s="39"/>
      <c r="G3" s="39"/>
      <c r="H3" s="39"/>
      <c r="I3" s="39"/>
      <c r="J3" s="39"/>
    </row>
    <row r="4" spans="1:13" s="31" customFormat="1" ht="12.75" customHeight="1" x14ac:dyDescent="0.2">
      <c r="B4" s="54" t="s">
        <v>43</v>
      </c>
      <c r="C4" s="58" t="s">
        <v>44</v>
      </c>
      <c r="D4" s="58" t="s">
        <v>45</v>
      </c>
      <c r="E4" s="58" t="s">
        <v>3</v>
      </c>
      <c r="F4" s="54" t="s">
        <v>59</v>
      </c>
      <c r="G4" s="54" t="s">
        <v>58</v>
      </c>
      <c r="H4" s="54" t="s">
        <v>60</v>
      </c>
      <c r="I4" s="54" t="s">
        <v>61</v>
      </c>
      <c r="J4" s="54" t="s">
        <v>68</v>
      </c>
      <c r="K4" s="54" t="s">
        <v>62</v>
      </c>
      <c r="L4" s="37" t="s">
        <v>66</v>
      </c>
      <c r="M4" s="54"/>
    </row>
    <row r="5" spans="1:13" s="31" customFormat="1" ht="11.25" x14ac:dyDescent="0.2">
      <c r="B5" s="54"/>
      <c r="C5" s="58"/>
      <c r="D5" s="58"/>
      <c r="E5" s="58"/>
      <c r="F5" s="54"/>
      <c r="G5" s="54"/>
      <c r="H5" s="54"/>
      <c r="I5" s="54"/>
      <c r="J5" s="54"/>
      <c r="K5" s="54"/>
      <c r="L5" s="37"/>
      <c r="M5" s="54"/>
    </row>
    <row r="6" spans="1:13" x14ac:dyDescent="0.2">
      <c r="A6" s="16" t="s">
        <v>47</v>
      </c>
      <c r="B6" s="49">
        <f>'B-G'!C7</f>
        <v>83619</v>
      </c>
      <c r="C6" s="55">
        <f>'B-G'!C8</f>
        <v>65460</v>
      </c>
      <c r="D6" s="56">
        <f>C6/B6</f>
        <v>0.78283643669500946</v>
      </c>
      <c r="E6" s="55">
        <f>'B-G'!C10</f>
        <v>64886</v>
      </c>
      <c r="F6" s="41">
        <f>'Erst-St.'!F6-'Zweit-St.'!F6</f>
        <v>10620</v>
      </c>
      <c r="G6" s="41">
        <f>'Erst-St.'!G6-'Zweit-St.'!G6</f>
        <v>-1033</v>
      </c>
      <c r="H6" s="41">
        <f>'Erst-St.'!H6-'Zweit-St.'!H6</f>
        <v>-3573</v>
      </c>
      <c r="I6" s="41">
        <f>'Erst-St.'!I6-'Zweit-St.'!I6</f>
        <v>-1625</v>
      </c>
      <c r="J6" s="41">
        <f>'Erst-St.'!J6-'Zweit-St.'!J6</f>
        <v>-871</v>
      </c>
      <c r="K6" s="41">
        <f>'Erst-St.'!K6-'Zweit-St.'!K6</f>
        <v>-1</v>
      </c>
      <c r="L6" s="41">
        <f>'Erst-St.'!L6-'Zweit-St.'!L6</f>
        <v>-1345</v>
      </c>
      <c r="M6" s="32"/>
    </row>
    <row r="7" spans="1:13" s="33" customFormat="1" ht="11.25" customHeight="1" x14ac:dyDescent="0.2">
      <c r="B7" s="49"/>
      <c r="C7" s="55"/>
      <c r="D7" s="57"/>
      <c r="E7" s="55"/>
      <c r="F7" s="34">
        <f>'Erst-St.'!F7-'Zweit-St.'!F7</f>
        <v>0.1639938656868053</v>
      </c>
      <c r="G7" s="40">
        <f>'Erst-St.'!G7-'Zweit-St.'!G7</f>
        <v>-1.5715669499309443E-2</v>
      </c>
      <c r="H7" s="34">
        <f>'Erst-St.'!H7-'Zweit-St.'!H7</f>
        <v>-5.5011790069843254E-2</v>
      </c>
      <c r="I7" s="34">
        <f>'Erst-St.'!I7-'Zweit-St.'!I7</f>
        <v>-2.4966160075495764E-2</v>
      </c>
      <c r="J7" s="34">
        <f>'Erst-St.'!J7-'Zweit-St.'!J7</f>
        <v>-1.3381759840956228E-2</v>
      </c>
      <c r="K7" s="34">
        <f>'Erst-St.'!K7-'Zweit-St.'!K7</f>
        <v>-1.0961596614679839E-5</v>
      </c>
      <c r="L7" s="34">
        <f>'Erst-St.'!L7-'Zweit-St.'!L7</f>
        <v>-2.0690831232438967E-2</v>
      </c>
      <c r="M7" s="34"/>
    </row>
    <row r="8" spans="1:13" x14ac:dyDescent="0.2">
      <c r="A8" s="16" t="s">
        <v>48</v>
      </c>
      <c r="B8" s="49">
        <f>Bu!C7</f>
        <v>13762</v>
      </c>
      <c r="C8" s="55">
        <f>Bu!C8</f>
        <v>10401</v>
      </c>
      <c r="D8" s="56">
        <f t="shared" ref="D8" si="0">C8/B8</f>
        <v>0.7557767766313036</v>
      </c>
      <c r="E8" s="55">
        <f>Bu!C10</f>
        <v>10258</v>
      </c>
      <c r="F8" s="41">
        <f>'Erst-St.'!F8-'Zweit-St.'!F8</f>
        <v>1118</v>
      </c>
      <c r="G8" s="41">
        <f>'Erst-St.'!G8-'Zweit-St.'!G8</f>
        <v>-65</v>
      </c>
      <c r="H8" s="41">
        <f>'Erst-St.'!H8-'Zweit-St.'!H8</f>
        <v>-406</v>
      </c>
      <c r="I8" s="41">
        <f>'Erst-St.'!I8-'Zweit-St.'!I8</f>
        <v>-202</v>
      </c>
      <c r="J8" s="41">
        <f>'Erst-St.'!J8-'Zweit-St.'!J8</f>
        <v>-59</v>
      </c>
      <c r="K8" s="41">
        <f>'Erst-St.'!K8-'Zweit-St.'!K8</f>
        <v>44</v>
      </c>
      <c r="L8" s="41">
        <f>'Erst-St.'!L8-'Zweit-St.'!L8</f>
        <v>-149</v>
      </c>
      <c r="M8" s="32"/>
    </row>
    <row r="9" spans="1:13" s="33" customFormat="1" ht="11.25" customHeight="1" x14ac:dyDescent="0.2">
      <c r="B9" s="49"/>
      <c r="C9" s="55"/>
      <c r="D9" s="57"/>
      <c r="E9" s="55"/>
      <c r="F9" s="34">
        <f>'Erst-St.'!F9-'Zweit-St.'!F9</f>
        <v>0.10935923686089888</v>
      </c>
      <c r="G9" s="40">
        <f>'Erst-St.'!G9-'Zweit-St.'!G9</f>
        <v>-6.0879299463915681E-3</v>
      </c>
      <c r="H9" s="34">
        <f>'Erst-St.'!H9-'Zweit-St.'!H9</f>
        <v>-3.9526823327774283E-2</v>
      </c>
      <c r="I9" s="34">
        <f>'Erst-St.'!I9-'Zweit-St.'!I9</f>
        <v>-1.9622216664919909E-2</v>
      </c>
      <c r="J9" s="34">
        <f>'Erst-St.'!J9-'Zweit-St.'!J9</f>
        <v>-5.7045229285847196E-3</v>
      </c>
      <c r="K9" s="34">
        <f>'Erst-St.'!K9-'Zweit-St.'!K9</f>
        <v>4.2974533551370826E-3</v>
      </c>
      <c r="L9" s="34">
        <f>'Erst-St.'!L9-'Zweit-St.'!L9</f>
        <v>-1.4484230302246076E-2</v>
      </c>
      <c r="M9" s="34"/>
    </row>
    <row r="10" spans="1:13" x14ac:dyDescent="0.2">
      <c r="A10" s="16" t="s">
        <v>49</v>
      </c>
      <c r="B10" s="49">
        <f>Kü!C7</f>
        <v>15505</v>
      </c>
      <c r="C10" s="55">
        <f>Kü!C8</f>
        <v>12126</v>
      </c>
      <c r="D10" s="56">
        <f t="shared" ref="D10" si="1">C10/B10</f>
        <v>0.78207029990325705</v>
      </c>
      <c r="E10" s="55">
        <f>Kü!C10</f>
        <v>12022</v>
      </c>
      <c r="F10" s="41">
        <f>'Erst-St.'!F10-'Zweit-St.'!F10</f>
        <v>1713</v>
      </c>
      <c r="G10" s="41">
        <f>'Erst-St.'!G10-'Zweit-St.'!G10</f>
        <v>-260</v>
      </c>
      <c r="H10" s="41">
        <f>'Erst-St.'!H10-'Zweit-St.'!H10</f>
        <v>-482</v>
      </c>
      <c r="I10" s="41">
        <f>'Erst-St.'!I10-'Zweit-St.'!I10</f>
        <v>-275</v>
      </c>
      <c r="J10" s="41">
        <f>'Erst-St.'!J10-'Zweit-St.'!J10</f>
        <v>-117</v>
      </c>
      <c r="K10" s="41">
        <f>'Erst-St.'!K10-'Zweit-St.'!K10</f>
        <v>8</v>
      </c>
      <c r="L10" s="41">
        <f>'Erst-St.'!L10-'Zweit-St.'!L10</f>
        <v>-180</v>
      </c>
      <c r="M10" s="32"/>
    </row>
    <row r="11" spans="1:13" s="33" customFormat="1" ht="11.25" customHeight="1" x14ac:dyDescent="0.2">
      <c r="B11" s="49"/>
      <c r="C11" s="55"/>
      <c r="D11" s="57"/>
      <c r="E11" s="55"/>
      <c r="F11" s="34">
        <f>'Erst-St.'!F11-'Zweit-St.'!F11</f>
        <v>0.14318376826359636</v>
      </c>
      <c r="G11" s="40">
        <f>'Erst-St.'!G11-'Zweit-St.'!G11</f>
        <v>-2.1280399230422159E-2</v>
      </c>
      <c r="H11" s="34">
        <f>'Erst-St.'!H11-'Zweit-St.'!H11</f>
        <v>-4.0014700739206016E-2</v>
      </c>
      <c r="I11" s="34">
        <f>'Erst-St.'!I11-'Zweit-St.'!I11</f>
        <v>-2.2757624256960367E-2</v>
      </c>
      <c r="J11" s="34">
        <f>'Erst-St.'!J11-'Zweit-St.'!J11</f>
        <v>-9.6695527148368751E-3</v>
      </c>
      <c r="K11" s="34">
        <f>'Erst-St.'!K11-'Zweit-St.'!K11</f>
        <v>6.7390364114830112E-4</v>
      </c>
      <c r="L11" s="34">
        <f>'Erst-St.'!L11-'Zweit-St.'!L11</f>
        <v>-1.4918284830663677E-2</v>
      </c>
      <c r="M11" s="34"/>
    </row>
    <row r="12" spans="1:13" x14ac:dyDescent="0.2">
      <c r="A12" s="16" t="s">
        <v>50</v>
      </c>
      <c r="B12" s="49">
        <f>Lei!C7</f>
        <v>22056</v>
      </c>
      <c r="C12" s="55">
        <f>Lei!C8</f>
        <v>17494</v>
      </c>
      <c r="D12" s="56">
        <f t="shared" ref="D12" si="2">C12/B12</f>
        <v>0.79316285817918031</v>
      </c>
      <c r="E12" s="55">
        <f>Lei!C10</f>
        <v>17296</v>
      </c>
      <c r="F12" s="41">
        <f>'Erst-St.'!F12-'Zweit-St.'!F12</f>
        <v>2059</v>
      </c>
      <c r="G12" s="41">
        <f>'Erst-St.'!G12-'Zweit-St.'!G12</f>
        <v>126</v>
      </c>
      <c r="H12" s="41">
        <f>'Erst-St.'!H12-'Zweit-St.'!H12</f>
        <v>-875</v>
      </c>
      <c r="I12" s="41">
        <f>'Erst-St.'!I12-'Zweit-St.'!I12</f>
        <v>-353</v>
      </c>
      <c r="J12" s="41">
        <f>'Erst-St.'!J12-'Zweit-St.'!J12</f>
        <v>-39</v>
      </c>
      <c r="K12" s="41">
        <f>'Erst-St.'!K12-'Zweit-St.'!K12</f>
        <v>-8</v>
      </c>
      <c r="L12" s="41">
        <f>'Erst-St.'!L12-'Zweit-St.'!L12</f>
        <v>-271</v>
      </c>
      <c r="M12" s="32"/>
    </row>
    <row r="13" spans="1:13" s="33" customFormat="1" ht="11.25" customHeight="1" x14ac:dyDescent="0.2">
      <c r="B13" s="49"/>
      <c r="C13" s="55"/>
      <c r="D13" s="57"/>
      <c r="E13" s="55"/>
      <c r="F13" s="34">
        <f>'Erst-St.'!F13-'Zweit-St.'!F13</f>
        <v>0.11921778842712172</v>
      </c>
      <c r="G13" s="40">
        <f>'Erst-St.'!G13-'Zweit-St.'!G13</f>
        <v>7.3984800109791471E-3</v>
      </c>
      <c r="H13" s="34">
        <f>'Erst-St.'!H13-'Zweit-St.'!H13</f>
        <v>-5.0562178263323515E-2</v>
      </c>
      <c r="I13" s="34">
        <f>'Erst-St.'!I13-'Zweit-St.'!I13</f>
        <v>-2.0376339854975341E-2</v>
      </c>
      <c r="J13" s="34">
        <f>'Erst-St.'!J13-'Zweit-St.'!J13</f>
        <v>-2.2346008400205217E-3</v>
      </c>
      <c r="K13" s="34">
        <f>'Erst-St.'!K13-'Zweit-St.'!K13</f>
        <v>-4.5867533358072421E-4</v>
      </c>
      <c r="L13" s="34">
        <f>'Erst-St.'!L13-'Zweit-St.'!L13</f>
        <v>-1.5650562807121245E-2</v>
      </c>
      <c r="M13" s="34"/>
    </row>
    <row r="14" spans="1:13" x14ac:dyDescent="0.2">
      <c r="A14" s="16" t="s">
        <v>51</v>
      </c>
      <c r="B14" s="49">
        <f>Od!C7</f>
        <v>12113</v>
      </c>
      <c r="C14" s="55">
        <f>Od!C8</f>
        <v>10133</v>
      </c>
      <c r="D14" s="56">
        <f t="shared" ref="D14" si="3">C14/B14</f>
        <v>0.83653925534549656</v>
      </c>
      <c r="E14" s="55">
        <f>Od!C10</f>
        <v>10045</v>
      </c>
      <c r="F14" s="24">
        <f>'Erst-St.'!F14-'Zweit-St.'!F14</f>
        <v>1739</v>
      </c>
      <c r="G14" s="41">
        <f>'Erst-St.'!G14-'Zweit-St.'!G14</f>
        <v>-238</v>
      </c>
      <c r="H14" s="41">
        <f>'Erst-St.'!H14-'Zweit-St.'!H14</f>
        <v>-621</v>
      </c>
      <c r="I14" s="41">
        <f>'Erst-St.'!I14-'Zweit-St.'!I14</f>
        <v>-215</v>
      </c>
      <c r="J14" s="41">
        <f>'Erst-St.'!J14-'Zweit-St.'!J14</f>
        <v>-94</v>
      </c>
      <c r="K14" s="41">
        <f>'Erst-St.'!K14-'Zweit-St.'!K14</f>
        <v>14</v>
      </c>
      <c r="L14" s="41">
        <f>'Erst-St.'!L14-'Zweit-St.'!L14</f>
        <v>-243</v>
      </c>
      <c r="M14" s="32"/>
    </row>
    <row r="15" spans="1:13" s="33" customFormat="1" ht="11.25" customHeight="1" x14ac:dyDescent="0.2">
      <c r="B15" s="49"/>
      <c r="C15" s="55"/>
      <c r="D15" s="57"/>
      <c r="E15" s="55"/>
      <c r="F15" s="34">
        <f>'Erst-St.'!F15-'Zweit-St.'!F15</f>
        <v>0.17297367978333711</v>
      </c>
      <c r="G15" s="40">
        <f>'Erst-St.'!G15-'Zweit-St.'!G15</f>
        <v>-2.3757292542055081E-2</v>
      </c>
      <c r="H15" s="34">
        <f>'Erst-St.'!H15-'Zweit-St.'!H15</f>
        <v>-6.1844940151314698E-2</v>
      </c>
      <c r="I15" s="34">
        <f>'Erst-St.'!I15-'Zweit-St.'!I15</f>
        <v>-2.1429498346863543E-2</v>
      </c>
      <c r="J15" s="34">
        <f>'Erst-St.'!J15-'Zweit-St.'!J15</f>
        <v>-9.3689232946859609E-3</v>
      </c>
      <c r="K15" s="34">
        <f>'Erst-St.'!K15-'Zweit-St.'!K15</f>
        <v>1.3913192267935096E-3</v>
      </c>
      <c r="L15" s="34">
        <f>'Erst-St.'!L15-'Zweit-St.'!L15</f>
        <v>-2.4205474885024954E-2</v>
      </c>
      <c r="M15" s="34"/>
    </row>
    <row r="16" spans="1:13" x14ac:dyDescent="0.2">
      <c r="A16" s="16" t="s">
        <v>52</v>
      </c>
      <c r="B16" s="49">
        <f>Ov!C7</f>
        <v>20437</v>
      </c>
      <c r="C16" s="55">
        <f>Ov!C8</f>
        <v>15962</v>
      </c>
      <c r="D16" s="56">
        <f t="shared" ref="D16" si="4">C16/B16</f>
        <v>0.78103439839506772</v>
      </c>
      <c r="E16" s="55">
        <f>Ov!C10</f>
        <v>15812</v>
      </c>
      <c r="F16" s="24">
        <f>'Erst-St.'!F16-'Zweit-St.'!F16</f>
        <v>2289</v>
      </c>
      <c r="G16" s="41">
        <f>'Erst-St.'!G16-'Zweit-St.'!G16</f>
        <v>-128</v>
      </c>
      <c r="H16" s="41">
        <f>'Erst-St.'!H16-'Zweit-St.'!H16</f>
        <v>-871</v>
      </c>
      <c r="I16" s="41">
        <f>'Erst-St.'!I16-'Zweit-St.'!I16</f>
        <v>-273</v>
      </c>
      <c r="J16" s="41">
        <f>'Erst-St.'!J16-'Zweit-St.'!J16</f>
        <v>-158</v>
      </c>
      <c r="K16" s="41">
        <f>'Erst-St.'!K16-'Zweit-St.'!K16</f>
        <v>12</v>
      </c>
      <c r="L16" s="41">
        <f>'Erst-St.'!L16-'Zweit-St.'!L16</f>
        <v>-341</v>
      </c>
      <c r="M16" s="32"/>
    </row>
    <row r="17" spans="1:13" s="33" customFormat="1" ht="11.25" customHeight="1" x14ac:dyDescent="0.2">
      <c r="B17" s="49"/>
      <c r="C17" s="55"/>
      <c r="D17" s="57"/>
      <c r="E17" s="55"/>
      <c r="F17" s="34">
        <f>'Erst-St.'!F17-'Zweit-St.'!F17</f>
        <v>0.14536045966366412</v>
      </c>
      <c r="G17" s="40">
        <f>'Erst-St.'!G17-'Zweit-St.'!G17</f>
        <v>-7.7605958306699308E-3</v>
      </c>
      <c r="H17" s="34">
        <f>'Erst-St.'!H17-'Zweit-St.'!H17</f>
        <v>-5.4986268181224762E-2</v>
      </c>
      <c r="I17" s="34">
        <f>'Erst-St.'!I17-'Zweit-St.'!I17</f>
        <v>-1.7152127244379325E-2</v>
      </c>
      <c r="J17" s="34">
        <f>'Erst-St.'!J17-'Zweit-St.'!J17</f>
        <v>-9.9332739490695723E-3</v>
      </c>
      <c r="K17" s="34">
        <f>'Erst-St.'!K17-'Zweit-St.'!K17</f>
        <v>7.6990583268007722E-4</v>
      </c>
      <c r="L17" s="34">
        <f>'Erst-St.'!L17-'Zweit-St.'!L17</f>
        <v>-2.1499213050124154E-2</v>
      </c>
      <c r="M17" s="34"/>
    </row>
    <row r="18" spans="1:13" x14ac:dyDescent="0.2">
      <c r="A18" s="16" t="s">
        <v>53</v>
      </c>
      <c r="B18" s="49">
        <f>Rö!C7</f>
        <v>21430</v>
      </c>
      <c r="C18" s="55">
        <f>Rö!C8</f>
        <v>16765</v>
      </c>
      <c r="D18" s="56">
        <f t="shared" ref="D18" si="5">C18/B18</f>
        <v>0.78231451236584226</v>
      </c>
      <c r="E18" s="55">
        <f>Rö!C10</f>
        <v>16606</v>
      </c>
      <c r="F18" s="24">
        <f>'Erst-St.'!F18-'Zweit-St.'!F18</f>
        <v>2496</v>
      </c>
      <c r="G18" s="41">
        <f>'Erst-St.'!G18-'Zweit-St.'!G18</f>
        <v>-92</v>
      </c>
      <c r="H18" s="41">
        <f>'Erst-St.'!H18-'Zweit-St.'!H18</f>
        <v>-961</v>
      </c>
      <c r="I18" s="41">
        <f>'Erst-St.'!I18-'Zweit-St.'!I18</f>
        <v>-388</v>
      </c>
      <c r="J18" s="41">
        <f>'Erst-St.'!J18-'Zweit-St.'!J18</f>
        <v>-111</v>
      </c>
      <c r="K18" s="41">
        <f>'Erst-St.'!K18-'Zweit-St.'!K18</f>
        <v>2</v>
      </c>
      <c r="L18" s="41">
        <f>'Erst-St.'!L18-'Zweit-St.'!L18</f>
        <v>-380</v>
      </c>
      <c r="M18" s="32"/>
    </row>
    <row r="19" spans="1:13" s="33" customFormat="1" ht="11.25" customHeight="1" x14ac:dyDescent="0.2">
      <c r="B19" s="49"/>
      <c r="C19" s="55"/>
      <c r="D19" s="57"/>
      <c r="E19" s="55"/>
      <c r="F19" s="34">
        <f>'Erst-St.'!F19-'Zweit-St.'!F19</f>
        <v>0.15098708728652899</v>
      </c>
      <c r="G19" s="40">
        <f>'Erst-St.'!G19-'Zweit-St.'!G19</f>
        <v>-5.0787439322297345E-3</v>
      </c>
      <c r="H19" s="34">
        <f>'Erst-St.'!H19-'Zweit-St.'!H19</f>
        <v>-5.7744548700011819E-2</v>
      </c>
      <c r="I19" s="34">
        <f>'Erst-St.'!I19-'Zweit-St.'!I19</f>
        <v>-2.3195968735600009E-2</v>
      </c>
      <c r="J19" s="34">
        <f>'Erst-St.'!J19-'Zweit-St.'!J19</f>
        <v>-6.5988786413517866E-3</v>
      </c>
      <c r="K19" s="34">
        <f>'Erst-St.'!K19-'Zweit-St.'!K19</f>
        <v>1.2986552040168079E-4</v>
      </c>
      <c r="L19" s="34">
        <f>'Erst-St.'!L19-'Zweit-St.'!L19</f>
        <v>-2.2790949919797757E-2</v>
      </c>
      <c r="M19" s="34"/>
    </row>
    <row r="20" spans="1:13" x14ac:dyDescent="0.2">
      <c r="A20" s="16" t="s">
        <v>54</v>
      </c>
      <c r="B20" s="49">
        <f>Wk!C7</f>
        <v>27492</v>
      </c>
      <c r="C20" s="55">
        <f>Wk!C8</f>
        <v>20807</v>
      </c>
      <c r="D20" s="56">
        <f t="shared" ref="D20" si="6">C20/B20</f>
        <v>0.75683835297541102</v>
      </c>
      <c r="E20" s="55">
        <f>Wk!C10</f>
        <v>20633</v>
      </c>
      <c r="F20" s="24">
        <f>'Erst-St.'!F20-'Zweit-St.'!F20</f>
        <v>2700</v>
      </c>
      <c r="G20" s="41">
        <f>'Erst-St.'!G20-'Zweit-St.'!G20</f>
        <v>-130</v>
      </c>
      <c r="H20" s="41">
        <f>'Erst-St.'!H20-'Zweit-St.'!H20</f>
        <v>-1014</v>
      </c>
      <c r="I20" s="41">
        <f>'Erst-St.'!I20-'Zweit-St.'!I20</f>
        <v>-249</v>
      </c>
      <c r="J20" s="41">
        <f>'Erst-St.'!J20-'Zweit-St.'!J20</f>
        <v>-151</v>
      </c>
      <c r="K20" s="41">
        <f>'Erst-St.'!K20-'Zweit-St.'!K20</f>
        <v>21</v>
      </c>
      <c r="L20" s="41">
        <f>'Erst-St.'!L20-'Zweit-St.'!L20</f>
        <v>-330</v>
      </c>
      <c r="M20" s="32"/>
    </row>
    <row r="21" spans="1:13" s="33" customFormat="1" ht="11.25" customHeight="1" x14ac:dyDescent="0.2">
      <c r="B21" s="49"/>
      <c r="C21" s="55"/>
      <c r="D21" s="57"/>
      <c r="E21" s="55"/>
      <c r="F21" s="34">
        <f>'Erst-St.'!F21-'Zweit-St.'!F21</f>
        <v>0.13060805742644482</v>
      </c>
      <c r="G21" s="40">
        <f>'Erst-St.'!G21-'Zweit-St.'!G21</f>
        <v>-6.4314250311648669E-3</v>
      </c>
      <c r="H21" s="34">
        <f>'Erst-St.'!H21-'Zweit-St.'!H21</f>
        <v>-4.9182654693244524E-2</v>
      </c>
      <c r="I21" s="34">
        <f>'Erst-St.'!I21-'Zweit-St.'!I21</f>
        <v>-1.2105428788390646E-2</v>
      </c>
      <c r="J21" s="34">
        <f>'Erst-St.'!J21-'Zweit-St.'!J21</f>
        <v>-7.3466042129138251E-3</v>
      </c>
      <c r="K21" s="34">
        <f>'Erst-St.'!K21-'Zweit-St.'!K21</f>
        <v>1.0142452723262948E-3</v>
      </c>
      <c r="L21" s="34">
        <f>'Erst-St.'!L21-'Zweit-St.'!L21</f>
        <v>-1.6016313716456541E-2</v>
      </c>
      <c r="M21" s="34"/>
    </row>
    <row r="24" spans="1:13" x14ac:dyDescent="0.2">
      <c r="A24" s="16" t="s">
        <v>55</v>
      </c>
      <c r="B24" s="28">
        <f>SUM(B6:B21)</f>
        <v>216414</v>
      </c>
      <c r="C24" s="46">
        <f>SUM(C6:C21)</f>
        <v>169148</v>
      </c>
      <c r="D24" s="47">
        <f>C24/B24*100</f>
        <v>78.15945363978301</v>
      </c>
      <c r="E24" s="46">
        <f>SUM(E6:E21)</f>
        <v>167558</v>
      </c>
      <c r="F24" s="28">
        <f>SUM(F6+F8+F10+F12+F14+F16+F18+F20)</f>
        <v>24734</v>
      </c>
      <c r="G24" s="28">
        <f t="shared" ref="G24:L24" si="7">SUM(G6+G8+G10+G12+G14+G16+G18+G20)</f>
        <v>-1820</v>
      </c>
      <c r="H24" s="28">
        <f t="shared" si="7"/>
        <v>-8803</v>
      </c>
      <c r="I24" s="28">
        <f t="shared" si="7"/>
        <v>-3580</v>
      </c>
      <c r="J24" s="28">
        <f t="shared" si="7"/>
        <v>-1600</v>
      </c>
      <c r="K24" s="28">
        <f t="shared" si="7"/>
        <v>92</v>
      </c>
      <c r="L24" s="28">
        <f t="shared" si="7"/>
        <v>-3239</v>
      </c>
      <c r="M24" s="28"/>
    </row>
    <row r="25" spans="1:13" x14ac:dyDescent="0.2">
      <c r="A25" s="16" t="s">
        <v>63</v>
      </c>
      <c r="F25" s="43">
        <f t="shared" ref="F25:L25" si="8">(F6+F8+F10+F12+F14+F16+F18+F20)/$E$24</f>
        <v>0.14761455734730661</v>
      </c>
      <c r="G25" s="45">
        <f t="shared" si="8"/>
        <v>-1.0861910502631925E-2</v>
      </c>
      <c r="H25" s="45">
        <f t="shared" si="8"/>
        <v>-5.2537031953114745E-2</v>
      </c>
      <c r="I25" s="45">
        <f t="shared" si="8"/>
        <v>-2.136573604363862E-2</v>
      </c>
      <c r="J25" s="45">
        <f t="shared" si="8"/>
        <v>-9.5489323100060881E-3</v>
      </c>
      <c r="K25" s="43">
        <f t="shared" si="8"/>
        <v>5.4906360782535008E-4</v>
      </c>
      <c r="L25" s="45">
        <f t="shared" si="8"/>
        <v>-1.9330619845068574E-2</v>
      </c>
      <c r="M25" s="34"/>
    </row>
  </sheetData>
  <mergeCells count="43">
    <mergeCell ref="M4:M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B6:B7"/>
    <mergeCell ref="C6:C7"/>
    <mergeCell ref="D6:D7"/>
    <mergeCell ref="E6:E7"/>
    <mergeCell ref="B8:B9"/>
    <mergeCell ref="C8:C9"/>
    <mergeCell ref="D8:D9"/>
    <mergeCell ref="E8:E9"/>
    <mergeCell ref="B10:B11"/>
    <mergeCell ref="C10:C11"/>
    <mergeCell ref="D10:D11"/>
    <mergeCell ref="E10:E11"/>
    <mergeCell ref="B12:B13"/>
    <mergeCell ref="C12:C13"/>
    <mergeCell ref="D12:D13"/>
    <mergeCell ref="E12:E13"/>
    <mergeCell ref="B14:B15"/>
    <mergeCell ref="C14:C15"/>
    <mergeCell ref="D14:D15"/>
    <mergeCell ref="E14:E15"/>
    <mergeCell ref="B16:B17"/>
    <mergeCell ref="C16:C17"/>
    <mergeCell ref="D16:D17"/>
    <mergeCell ref="E16:E17"/>
    <mergeCell ref="B18:B19"/>
    <mergeCell ref="C18:C19"/>
    <mergeCell ref="D18:D19"/>
    <mergeCell ref="E18:E19"/>
    <mergeCell ref="B20:B21"/>
    <mergeCell ref="C20:C21"/>
    <mergeCell ref="D20:D21"/>
    <mergeCell ref="E20:E21"/>
  </mergeCells>
  <conditionalFormatting sqref="O12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P14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3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N13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:L7 F9:L9 F11:L11 F13:L13 F15:L15 F17:L17 F19:L19 F21:L2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2" sqref="A2"/>
    </sheetView>
  </sheetViews>
  <sheetFormatPr baseColWidth="10" defaultRowHeight="12" x14ac:dyDescent="0.2"/>
  <cols>
    <col min="1" max="1" width="6.5703125" style="4" customWidth="1"/>
    <col min="2" max="2" width="22.42578125" style="4" customWidth="1"/>
    <col min="3" max="5" width="11.42578125" style="4"/>
    <col min="6" max="6" width="11.42578125" style="4" customWidth="1"/>
    <col min="7" max="16384" width="11.42578125" style="4"/>
  </cols>
  <sheetData>
    <row r="1" spans="1:6" x14ac:dyDescent="0.2">
      <c r="A1" s="13" t="s">
        <v>34</v>
      </c>
      <c r="B1" s="13"/>
    </row>
    <row r="3" spans="1:6" x14ac:dyDescent="0.2">
      <c r="B3" s="4" t="s">
        <v>31</v>
      </c>
      <c r="C3" s="13">
        <v>2013</v>
      </c>
      <c r="D3" s="13">
        <v>2009</v>
      </c>
      <c r="E3" s="14" t="s">
        <v>33</v>
      </c>
    </row>
    <row r="4" spans="1:6" x14ac:dyDescent="0.2">
      <c r="C4" s="8">
        <v>0.78280000000000005</v>
      </c>
      <c r="D4" s="8">
        <v>0.77310000000000001</v>
      </c>
      <c r="E4" s="8">
        <f>C4-D4</f>
        <v>9.7000000000000419E-3</v>
      </c>
    </row>
    <row r="6" spans="1:6" ht="22.5" customHeight="1" x14ac:dyDescent="0.2">
      <c r="C6" s="48" t="s">
        <v>29</v>
      </c>
      <c r="D6" s="48"/>
      <c r="E6" s="48" t="s">
        <v>30</v>
      </c>
      <c r="F6" s="48"/>
    </row>
    <row r="7" spans="1:6" x14ac:dyDescent="0.2">
      <c r="B7" s="5" t="s">
        <v>0</v>
      </c>
      <c r="C7" s="1">
        <v>83619</v>
      </c>
      <c r="D7" s="2"/>
      <c r="E7" s="1">
        <v>83619</v>
      </c>
      <c r="F7" s="2"/>
    </row>
    <row r="8" spans="1:6" x14ac:dyDescent="0.2">
      <c r="B8" s="5" t="s">
        <v>1</v>
      </c>
      <c r="C8" s="1">
        <v>65460</v>
      </c>
      <c r="D8" s="3">
        <v>0.78280000000000005</v>
      </c>
      <c r="E8" s="1">
        <v>65460</v>
      </c>
      <c r="F8" s="3">
        <v>0.78280000000000005</v>
      </c>
    </row>
    <row r="9" spans="1:6" x14ac:dyDescent="0.2">
      <c r="B9" s="5" t="s">
        <v>2</v>
      </c>
      <c r="C9" s="2">
        <v>574</v>
      </c>
      <c r="D9" s="3">
        <v>8.8000000000000005E-3</v>
      </c>
      <c r="E9" s="2">
        <v>524</v>
      </c>
      <c r="F9" s="3">
        <v>8.0000000000000002E-3</v>
      </c>
    </row>
    <row r="10" spans="1:6" x14ac:dyDescent="0.2">
      <c r="A10" s="9"/>
      <c r="B10" s="10" t="s">
        <v>3</v>
      </c>
      <c r="C10" s="1">
        <v>64886</v>
      </c>
      <c r="D10" s="3">
        <v>0.99119999999999997</v>
      </c>
      <c r="E10" s="1">
        <v>64936</v>
      </c>
      <c r="F10" s="3">
        <v>0.99199999999999999</v>
      </c>
    </row>
    <row r="11" spans="1:6" x14ac:dyDescent="0.2">
      <c r="A11" s="9"/>
      <c r="B11" s="10"/>
      <c r="C11" s="1"/>
      <c r="D11" s="3"/>
      <c r="E11" s="1"/>
      <c r="F11" s="3"/>
    </row>
    <row r="12" spans="1:6" x14ac:dyDescent="0.2">
      <c r="A12" s="4">
        <v>1</v>
      </c>
      <c r="B12" s="5" t="s">
        <v>4</v>
      </c>
      <c r="C12" s="1">
        <v>37771</v>
      </c>
      <c r="D12" s="3">
        <v>0.58209999999999995</v>
      </c>
      <c r="E12" s="1">
        <v>27151</v>
      </c>
      <c r="F12" s="3">
        <v>0.41810000000000003</v>
      </c>
    </row>
    <row r="13" spans="1:6" x14ac:dyDescent="0.2">
      <c r="A13" s="4">
        <v>2</v>
      </c>
      <c r="B13" s="5" t="s">
        <v>5</v>
      </c>
      <c r="C13" s="1">
        <v>16205</v>
      </c>
      <c r="D13" s="3">
        <v>0.24970000000000001</v>
      </c>
      <c r="E13" s="1">
        <v>17238</v>
      </c>
      <c r="F13" s="3">
        <v>0.26550000000000001</v>
      </c>
    </row>
    <row r="14" spans="1:6" x14ac:dyDescent="0.2">
      <c r="A14" s="4">
        <v>3</v>
      </c>
      <c r="B14" s="5" t="s">
        <v>6</v>
      </c>
      <c r="C14" s="2">
        <v>979</v>
      </c>
      <c r="D14" s="3">
        <v>1.5100000000000001E-2</v>
      </c>
      <c r="E14" s="1">
        <v>4552</v>
      </c>
      <c r="F14" s="3">
        <v>7.0099999999999996E-2</v>
      </c>
    </row>
    <row r="15" spans="1:6" x14ac:dyDescent="0.2">
      <c r="A15" s="4">
        <v>4</v>
      </c>
      <c r="B15" s="5" t="s">
        <v>7</v>
      </c>
      <c r="C15" s="1">
        <v>4928</v>
      </c>
      <c r="D15" s="3">
        <v>7.5899999999999995E-2</v>
      </c>
      <c r="E15" s="1">
        <v>6553</v>
      </c>
      <c r="F15" s="3">
        <v>0.1009</v>
      </c>
    </row>
    <row r="16" spans="1:6" x14ac:dyDescent="0.2">
      <c r="A16" s="4">
        <v>5</v>
      </c>
      <c r="B16" s="5" t="s">
        <v>8</v>
      </c>
      <c r="C16" s="1">
        <v>2650</v>
      </c>
      <c r="D16" s="3">
        <v>4.0800000000000003E-2</v>
      </c>
      <c r="E16" s="1">
        <v>3521</v>
      </c>
      <c r="F16" s="3">
        <v>5.4199999999999998E-2</v>
      </c>
    </row>
    <row r="17" spans="1:6" x14ac:dyDescent="0.2">
      <c r="A17" s="4">
        <v>6</v>
      </c>
      <c r="B17" s="5" t="s">
        <v>9</v>
      </c>
      <c r="C17" s="2" t="s">
        <v>10</v>
      </c>
      <c r="D17" s="2" t="s">
        <v>10</v>
      </c>
      <c r="E17" s="1">
        <v>1229</v>
      </c>
      <c r="F17" s="3">
        <v>1.89E-2</v>
      </c>
    </row>
    <row r="18" spans="1:6" x14ac:dyDescent="0.2">
      <c r="A18" s="4">
        <v>7</v>
      </c>
      <c r="B18" s="5" t="s">
        <v>11</v>
      </c>
      <c r="C18" s="2">
        <v>374</v>
      </c>
      <c r="D18" s="3">
        <v>5.7999999999999996E-3</v>
      </c>
      <c r="E18" s="2">
        <v>375</v>
      </c>
      <c r="F18" s="3">
        <v>5.7999999999999996E-3</v>
      </c>
    </row>
    <row r="19" spans="1:6" x14ac:dyDescent="0.2">
      <c r="A19" s="4">
        <v>8</v>
      </c>
      <c r="B19" s="5" t="s">
        <v>12</v>
      </c>
      <c r="C19" s="2" t="s">
        <v>10</v>
      </c>
      <c r="D19" s="2" t="s">
        <v>10</v>
      </c>
      <c r="E19" s="2">
        <v>66</v>
      </c>
      <c r="F19" s="3">
        <v>1E-3</v>
      </c>
    </row>
    <row r="20" spans="1:6" x14ac:dyDescent="0.2">
      <c r="A20" s="4">
        <v>9</v>
      </c>
      <c r="B20" s="5" t="s">
        <v>13</v>
      </c>
      <c r="C20" s="2" t="s">
        <v>10</v>
      </c>
      <c r="D20" s="2" t="s">
        <v>10</v>
      </c>
      <c r="E20" s="2">
        <v>28</v>
      </c>
      <c r="F20" s="3">
        <v>4.0000000000000002E-4</v>
      </c>
    </row>
    <row r="21" spans="1:6" x14ac:dyDescent="0.2">
      <c r="A21" s="4">
        <v>10</v>
      </c>
      <c r="B21" s="5" t="s">
        <v>14</v>
      </c>
      <c r="C21" s="2" t="s">
        <v>10</v>
      </c>
      <c r="D21" s="2" t="s">
        <v>10</v>
      </c>
      <c r="E21" s="2">
        <v>114</v>
      </c>
      <c r="F21" s="3">
        <v>1.8E-3</v>
      </c>
    </row>
    <row r="22" spans="1:6" x14ac:dyDescent="0.2">
      <c r="A22" s="4">
        <v>11</v>
      </c>
      <c r="B22" s="5" t="s">
        <v>15</v>
      </c>
      <c r="C22" s="2" t="s">
        <v>10</v>
      </c>
      <c r="D22" s="2" t="s">
        <v>10</v>
      </c>
      <c r="E22" s="2">
        <v>104</v>
      </c>
      <c r="F22" s="3">
        <v>1.6000000000000001E-3</v>
      </c>
    </row>
    <row r="23" spans="1:6" x14ac:dyDescent="0.2">
      <c r="A23" s="4">
        <v>12</v>
      </c>
      <c r="B23" s="5" t="s">
        <v>16</v>
      </c>
      <c r="C23" s="2" t="s">
        <v>10</v>
      </c>
      <c r="D23" s="2" t="s">
        <v>10</v>
      </c>
      <c r="E23" s="2">
        <v>9</v>
      </c>
      <c r="F23" s="3">
        <v>1E-4</v>
      </c>
    </row>
    <row r="24" spans="1:6" x14ac:dyDescent="0.2">
      <c r="A24" s="4">
        <v>13</v>
      </c>
      <c r="B24" s="5" t="s">
        <v>17</v>
      </c>
      <c r="C24" s="2" t="s">
        <v>10</v>
      </c>
      <c r="D24" s="2" t="s">
        <v>10</v>
      </c>
      <c r="E24" s="2">
        <v>6</v>
      </c>
      <c r="F24" s="3">
        <v>1E-4</v>
      </c>
    </row>
    <row r="25" spans="1:6" x14ac:dyDescent="0.2">
      <c r="A25" s="4">
        <v>14</v>
      </c>
      <c r="B25" s="5" t="s">
        <v>18</v>
      </c>
      <c r="C25" s="2" t="s">
        <v>10</v>
      </c>
      <c r="D25" s="2" t="s">
        <v>10</v>
      </c>
      <c r="E25" s="2">
        <v>7</v>
      </c>
      <c r="F25" s="3">
        <v>1E-4</v>
      </c>
    </row>
    <row r="26" spans="1:6" x14ac:dyDescent="0.2">
      <c r="A26" s="4">
        <v>15</v>
      </c>
      <c r="B26" s="5" t="s">
        <v>19</v>
      </c>
      <c r="C26" s="1">
        <v>1843</v>
      </c>
      <c r="D26" s="3">
        <v>2.8400000000000002E-2</v>
      </c>
      <c r="E26" s="1">
        <v>3188</v>
      </c>
      <c r="F26" s="3">
        <v>4.9099999999999998E-2</v>
      </c>
    </row>
    <row r="27" spans="1:6" x14ac:dyDescent="0.2">
      <c r="A27" s="4">
        <v>16</v>
      </c>
      <c r="B27" s="5" t="s">
        <v>20</v>
      </c>
      <c r="C27" s="2" t="s">
        <v>10</v>
      </c>
      <c r="D27" s="2" t="s">
        <v>10</v>
      </c>
      <c r="E27" s="2">
        <v>61</v>
      </c>
      <c r="F27" s="3">
        <v>8.9999999999999998E-4</v>
      </c>
    </row>
    <row r="28" spans="1:6" x14ac:dyDescent="0.2">
      <c r="A28" s="4">
        <v>17</v>
      </c>
      <c r="B28" s="5" t="s">
        <v>21</v>
      </c>
      <c r="C28" s="2" t="s">
        <v>10</v>
      </c>
      <c r="D28" s="2" t="s">
        <v>10</v>
      </c>
      <c r="E28" s="2">
        <v>128</v>
      </c>
      <c r="F28" s="3">
        <v>2E-3</v>
      </c>
    </row>
    <row r="29" spans="1:6" x14ac:dyDescent="0.2">
      <c r="A29" s="4">
        <v>18</v>
      </c>
      <c r="B29" s="5" t="s">
        <v>22</v>
      </c>
      <c r="C29" s="2" t="s">
        <v>10</v>
      </c>
      <c r="D29" s="2" t="s">
        <v>10</v>
      </c>
      <c r="E29" s="2">
        <v>8</v>
      </c>
      <c r="F29" s="3">
        <v>1E-4</v>
      </c>
    </row>
    <row r="30" spans="1:6" x14ac:dyDescent="0.2">
      <c r="A30" s="4">
        <v>19</v>
      </c>
      <c r="B30" s="5" t="s">
        <v>23</v>
      </c>
      <c r="C30" s="2" t="s">
        <v>10</v>
      </c>
      <c r="D30" s="2" t="s">
        <v>10</v>
      </c>
      <c r="E30" s="2">
        <v>131</v>
      </c>
      <c r="F30" s="3">
        <v>2E-3</v>
      </c>
    </row>
    <row r="31" spans="1:6" x14ac:dyDescent="0.2">
      <c r="A31" s="4">
        <v>20</v>
      </c>
      <c r="B31" s="5" t="s">
        <v>24</v>
      </c>
      <c r="C31" s="2" t="s">
        <v>10</v>
      </c>
      <c r="D31" s="2" t="s">
        <v>10</v>
      </c>
      <c r="E31" s="2">
        <v>111</v>
      </c>
      <c r="F31" s="3">
        <v>1.6999999999999999E-3</v>
      </c>
    </row>
    <row r="32" spans="1:6" x14ac:dyDescent="0.2">
      <c r="A32" s="4">
        <v>21</v>
      </c>
      <c r="B32" s="5" t="s">
        <v>25</v>
      </c>
      <c r="C32" s="2" t="s">
        <v>10</v>
      </c>
      <c r="D32" s="2" t="s">
        <v>10</v>
      </c>
      <c r="E32" s="2">
        <v>53</v>
      </c>
      <c r="F32" s="3">
        <v>8.0000000000000004E-4</v>
      </c>
    </row>
    <row r="33" spans="1:6" x14ac:dyDescent="0.2">
      <c r="A33" s="4">
        <v>22</v>
      </c>
      <c r="B33" s="5" t="s">
        <v>26</v>
      </c>
      <c r="C33" s="2" t="s">
        <v>10</v>
      </c>
      <c r="D33" s="2" t="s">
        <v>10</v>
      </c>
      <c r="E33" s="2">
        <v>303</v>
      </c>
      <c r="F33" s="3">
        <v>4.7000000000000002E-3</v>
      </c>
    </row>
    <row r="34" spans="1:6" x14ac:dyDescent="0.2">
      <c r="A34" s="4">
        <v>23</v>
      </c>
      <c r="B34" s="5" t="s">
        <v>27</v>
      </c>
      <c r="C34" s="2">
        <v>136</v>
      </c>
      <c r="D34" s="3">
        <v>2.0999999999999999E-3</v>
      </c>
      <c r="E34" s="2" t="s">
        <v>10</v>
      </c>
      <c r="F34" s="2" t="s">
        <v>10</v>
      </c>
    </row>
  </sheetData>
  <mergeCells count="2">
    <mergeCell ref="C6:D6"/>
    <mergeCell ref="E6:F6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2" sqref="A2"/>
    </sheetView>
  </sheetViews>
  <sheetFormatPr baseColWidth="10" defaultRowHeight="12" x14ac:dyDescent="0.2"/>
  <cols>
    <col min="1" max="1" width="6.5703125" style="4" customWidth="1"/>
    <col min="2" max="2" width="22.42578125" style="4" customWidth="1"/>
    <col min="3" max="5" width="11.42578125" style="4"/>
    <col min="6" max="6" width="11.42578125" style="4" customWidth="1"/>
    <col min="7" max="16384" width="11.42578125" style="4"/>
  </cols>
  <sheetData>
    <row r="1" spans="1:6" x14ac:dyDescent="0.2">
      <c r="A1" s="13" t="s">
        <v>35</v>
      </c>
      <c r="B1" s="13"/>
    </row>
    <row r="3" spans="1:6" x14ac:dyDescent="0.2">
      <c r="B3" s="4" t="s">
        <v>31</v>
      </c>
      <c r="C3" s="13">
        <v>2013</v>
      </c>
      <c r="D3" s="13">
        <v>2009</v>
      </c>
      <c r="E3" s="14" t="s">
        <v>33</v>
      </c>
    </row>
    <row r="4" spans="1:6" x14ac:dyDescent="0.2">
      <c r="C4" s="8">
        <v>0.75580000000000003</v>
      </c>
      <c r="D4" s="8">
        <v>0.74309999999999998</v>
      </c>
      <c r="E4" s="8">
        <f>C4-D4</f>
        <v>1.2700000000000045E-2</v>
      </c>
    </row>
    <row r="6" spans="1:6" ht="22.5" customHeight="1" x14ac:dyDescent="0.2">
      <c r="C6" s="48" t="s">
        <v>29</v>
      </c>
      <c r="D6" s="48"/>
      <c r="E6" s="48" t="s">
        <v>30</v>
      </c>
      <c r="F6" s="48"/>
    </row>
    <row r="7" spans="1:6" x14ac:dyDescent="0.2">
      <c r="B7" s="5" t="s">
        <v>0</v>
      </c>
      <c r="C7" s="1">
        <v>13762</v>
      </c>
      <c r="D7" s="2"/>
      <c r="E7" s="1">
        <v>13762</v>
      </c>
      <c r="F7" s="2"/>
    </row>
    <row r="8" spans="1:6" x14ac:dyDescent="0.2">
      <c r="B8" s="5" t="s">
        <v>1</v>
      </c>
      <c r="C8" s="1">
        <v>10401</v>
      </c>
      <c r="D8" s="3">
        <v>0.75580000000000003</v>
      </c>
      <c r="E8" s="1">
        <v>10401</v>
      </c>
      <c r="F8" s="3">
        <v>0.75580000000000003</v>
      </c>
    </row>
    <row r="9" spans="1:6" x14ac:dyDescent="0.2">
      <c r="B9" s="5" t="s">
        <v>2</v>
      </c>
      <c r="C9" s="2">
        <v>143</v>
      </c>
      <c r="D9" s="3">
        <v>1.37E-2</v>
      </c>
      <c r="E9" s="2">
        <v>134</v>
      </c>
      <c r="F9" s="3">
        <v>1.29E-2</v>
      </c>
    </row>
    <row r="10" spans="1:6" x14ac:dyDescent="0.2">
      <c r="A10" s="9"/>
      <c r="B10" s="10" t="s">
        <v>3</v>
      </c>
      <c r="C10" s="1">
        <v>10258</v>
      </c>
      <c r="D10" s="3">
        <v>0.98629999999999995</v>
      </c>
      <c r="E10" s="1">
        <v>10267</v>
      </c>
      <c r="F10" s="3">
        <v>0.98709999999999998</v>
      </c>
    </row>
    <row r="11" spans="1:6" x14ac:dyDescent="0.2">
      <c r="A11" s="9"/>
      <c r="B11" s="10"/>
      <c r="C11" s="1"/>
      <c r="D11" s="3"/>
      <c r="E11" s="1"/>
      <c r="F11" s="3"/>
    </row>
    <row r="12" spans="1:6" x14ac:dyDescent="0.2">
      <c r="A12" s="4">
        <v>1</v>
      </c>
      <c r="B12" s="5" t="s">
        <v>4</v>
      </c>
      <c r="C12" s="1">
        <v>5461</v>
      </c>
      <c r="D12" s="3">
        <v>0.53239999999999998</v>
      </c>
      <c r="E12" s="1">
        <v>4343</v>
      </c>
      <c r="F12" s="3">
        <v>0.42299999999999999</v>
      </c>
    </row>
    <row r="13" spans="1:6" x14ac:dyDescent="0.2">
      <c r="A13" s="4">
        <v>2</v>
      </c>
      <c r="B13" s="5" t="s">
        <v>5</v>
      </c>
      <c r="C13" s="1">
        <v>2844</v>
      </c>
      <c r="D13" s="3">
        <v>0.2772</v>
      </c>
      <c r="E13" s="1">
        <v>2909</v>
      </c>
      <c r="F13" s="3">
        <v>0.2833</v>
      </c>
    </row>
    <row r="14" spans="1:6" x14ac:dyDescent="0.2">
      <c r="A14" s="4">
        <v>3</v>
      </c>
      <c r="B14" s="5" t="s">
        <v>6</v>
      </c>
      <c r="C14" s="2">
        <v>203</v>
      </c>
      <c r="D14" s="3">
        <v>1.9800000000000002E-2</v>
      </c>
      <c r="E14" s="2">
        <v>609</v>
      </c>
      <c r="F14" s="3">
        <v>5.9299999999999999E-2</v>
      </c>
    </row>
    <row r="15" spans="1:6" x14ac:dyDescent="0.2">
      <c r="A15" s="4">
        <v>4</v>
      </c>
      <c r="B15" s="5" t="s">
        <v>7</v>
      </c>
      <c r="C15" s="2">
        <v>614</v>
      </c>
      <c r="D15" s="3">
        <v>5.9900000000000002E-2</v>
      </c>
      <c r="E15" s="2">
        <v>816</v>
      </c>
      <c r="F15" s="3">
        <v>7.9500000000000001E-2</v>
      </c>
    </row>
    <row r="16" spans="1:6" x14ac:dyDescent="0.2">
      <c r="A16" s="4">
        <v>5</v>
      </c>
      <c r="B16" s="5" t="s">
        <v>8</v>
      </c>
      <c r="C16" s="2">
        <v>492</v>
      </c>
      <c r="D16" s="3">
        <v>4.8000000000000001E-2</v>
      </c>
      <c r="E16" s="2">
        <v>551</v>
      </c>
      <c r="F16" s="3">
        <v>5.3699999999999998E-2</v>
      </c>
    </row>
    <row r="17" spans="1:6" x14ac:dyDescent="0.2">
      <c r="A17" s="4">
        <v>6</v>
      </c>
      <c r="B17" s="5" t="s">
        <v>9</v>
      </c>
      <c r="C17" s="2" t="s">
        <v>10</v>
      </c>
      <c r="D17" s="2" t="s">
        <v>10</v>
      </c>
      <c r="E17" s="2">
        <v>235</v>
      </c>
      <c r="F17" s="3">
        <v>2.29E-2</v>
      </c>
    </row>
    <row r="18" spans="1:6" x14ac:dyDescent="0.2">
      <c r="A18" s="4">
        <v>7</v>
      </c>
      <c r="B18" s="5" t="s">
        <v>11</v>
      </c>
      <c r="C18" s="2">
        <v>139</v>
      </c>
      <c r="D18" s="3">
        <v>1.3599999999999999E-2</v>
      </c>
      <c r="E18" s="2">
        <v>95</v>
      </c>
      <c r="F18" s="3">
        <v>9.2999999999999992E-3</v>
      </c>
    </row>
    <row r="19" spans="1:6" x14ac:dyDescent="0.2">
      <c r="A19" s="4">
        <v>8</v>
      </c>
      <c r="B19" s="5" t="s">
        <v>12</v>
      </c>
      <c r="C19" s="2" t="s">
        <v>10</v>
      </c>
      <c r="D19" s="2" t="s">
        <v>10</v>
      </c>
      <c r="E19" s="2">
        <v>13</v>
      </c>
      <c r="F19" s="3">
        <v>1.2999999999999999E-3</v>
      </c>
    </row>
    <row r="20" spans="1:6" x14ac:dyDescent="0.2">
      <c r="A20" s="4">
        <v>9</v>
      </c>
      <c r="B20" s="5" t="s">
        <v>13</v>
      </c>
      <c r="C20" s="2" t="s">
        <v>10</v>
      </c>
      <c r="D20" s="2" t="s">
        <v>10</v>
      </c>
      <c r="E20" s="2">
        <v>6</v>
      </c>
      <c r="F20" s="3">
        <v>5.9999999999999995E-4</v>
      </c>
    </row>
    <row r="21" spans="1:6" x14ac:dyDescent="0.2">
      <c r="A21" s="4">
        <v>10</v>
      </c>
      <c r="B21" s="5" t="s">
        <v>14</v>
      </c>
      <c r="C21" s="2" t="s">
        <v>10</v>
      </c>
      <c r="D21" s="2" t="s">
        <v>10</v>
      </c>
      <c r="E21" s="2">
        <v>25</v>
      </c>
      <c r="F21" s="3">
        <v>2.3999999999999998E-3</v>
      </c>
    </row>
    <row r="22" spans="1:6" x14ac:dyDescent="0.2">
      <c r="A22" s="4">
        <v>11</v>
      </c>
      <c r="B22" s="5" t="s">
        <v>15</v>
      </c>
      <c r="C22" s="2" t="s">
        <v>10</v>
      </c>
      <c r="D22" s="2" t="s">
        <v>10</v>
      </c>
      <c r="E22" s="2">
        <v>14</v>
      </c>
      <c r="F22" s="3">
        <v>1.4E-3</v>
      </c>
    </row>
    <row r="23" spans="1:6" x14ac:dyDescent="0.2">
      <c r="A23" s="4">
        <v>12</v>
      </c>
      <c r="B23" s="5" t="s">
        <v>16</v>
      </c>
      <c r="C23" s="2" t="s">
        <v>10</v>
      </c>
      <c r="D23" s="2" t="s">
        <v>10</v>
      </c>
      <c r="E23" s="2">
        <v>0</v>
      </c>
      <c r="F23" s="3">
        <v>0</v>
      </c>
    </row>
    <row r="24" spans="1:6" x14ac:dyDescent="0.2">
      <c r="A24" s="4">
        <v>13</v>
      </c>
      <c r="B24" s="5" t="s">
        <v>17</v>
      </c>
      <c r="C24" s="2" t="s">
        <v>10</v>
      </c>
      <c r="D24" s="2" t="s">
        <v>10</v>
      </c>
      <c r="E24" s="2">
        <v>1</v>
      </c>
      <c r="F24" s="3">
        <v>1E-4</v>
      </c>
    </row>
    <row r="25" spans="1:6" x14ac:dyDescent="0.2">
      <c r="A25" s="4">
        <v>14</v>
      </c>
      <c r="B25" s="5" t="s">
        <v>18</v>
      </c>
      <c r="C25" s="2" t="s">
        <v>10</v>
      </c>
      <c r="D25" s="2" t="s">
        <v>10</v>
      </c>
      <c r="E25" s="2">
        <v>4</v>
      </c>
      <c r="F25" s="3">
        <v>4.0000000000000002E-4</v>
      </c>
    </row>
    <row r="26" spans="1:6" x14ac:dyDescent="0.2">
      <c r="A26" s="4">
        <v>15</v>
      </c>
      <c r="B26" s="5" t="s">
        <v>19</v>
      </c>
      <c r="C26" s="2">
        <v>331</v>
      </c>
      <c r="D26" s="3">
        <v>3.2300000000000002E-2</v>
      </c>
      <c r="E26" s="2">
        <v>480</v>
      </c>
      <c r="F26" s="3">
        <v>4.6800000000000001E-2</v>
      </c>
    </row>
    <row r="27" spans="1:6" x14ac:dyDescent="0.2">
      <c r="A27" s="4">
        <v>16</v>
      </c>
      <c r="B27" s="5" t="s">
        <v>20</v>
      </c>
      <c r="C27" s="2" t="s">
        <v>10</v>
      </c>
      <c r="D27" s="2" t="s">
        <v>10</v>
      </c>
      <c r="E27" s="2">
        <v>6</v>
      </c>
      <c r="F27" s="3">
        <v>5.9999999999999995E-4</v>
      </c>
    </row>
    <row r="28" spans="1:6" x14ac:dyDescent="0.2">
      <c r="A28" s="4">
        <v>17</v>
      </c>
      <c r="B28" s="5" t="s">
        <v>21</v>
      </c>
      <c r="C28" s="2" t="s">
        <v>10</v>
      </c>
      <c r="D28" s="2" t="s">
        <v>10</v>
      </c>
      <c r="E28" s="2">
        <v>33</v>
      </c>
      <c r="F28" s="3">
        <v>3.2000000000000002E-3</v>
      </c>
    </row>
    <row r="29" spans="1:6" x14ac:dyDescent="0.2">
      <c r="A29" s="4">
        <v>18</v>
      </c>
      <c r="B29" s="5" t="s">
        <v>22</v>
      </c>
      <c r="C29" s="2" t="s">
        <v>10</v>
      </c>
      <c r="D29" s="2" t="s">
        <v>10</v>
      </c>
      <c r="E29" s="2">
        <v>3</v>
      </c>
      <c r="F29" s="3">
        <v>2.9999999999999997E-4</v>
      </c>
    </row>
    <row r="30" spans="1:6" x14ac:dyDescent="0.2">
      <c r="A30" s="4">
        <v>19</v>
      </c>
      <c r="B30" s="5" t="s">
        <v>23</v>
      </c>
      <c r="C30" s="2" t="s">
        <v>10</v>
      </c>
      <c r="D30" s="2" t="s">
        <v>10</v>
      </c>
      <c r="E30" s="2">
        <v>44</v>
      </c>
      <c r="F30" s="3">
        <v>4.3E-3</v>
      </c>
    </row>
    <row r="31" spans="1:6" x14ac:dyDescent="0.2">
      <c r="A31" s="4">
        <v>20</v>
      </c>
      <c r="B31" s="5" t="s">
        <v>24</v>
      </c>
      <c r="C31" s="2" t="s">
        <v>10</v>
      </c>
      <c r="D31" s="2" t="s">
        <v>10</v>
      </c>
      <c r="E31" s="2">
        <v>22</v>
      </c>
      <c r="F31" s="3">
        <v>2.0999999999999999E-3</v>
      </c>
    </row>
    <row r="32" spans="1:6" x14ac:dyDescent="0.2">
      <c r="A32" s="4">
        <v>21</v>
      </c>
      <c r="B32" s="5" t="s">
        <v>25</v>
      </c>
      <c r="C32" s="2" t="s">
        <v>10</v>
      </c>
      <c r="D32" s="2" t="s">
        <v>10</v>
      </c>
      <c r="E32" s="2">
        <v>11</v>
      </c>
      <c r="F32" s="3">
        <v>1.1000000000000001E-3</v>
      </c>
    </row>
    <row r="33" spans="1:6" x14ac:dyDescent="0.2">
      <c r="A33" s="4">
        <v>22</v>
      </c>
      <c r="B33" s="5" t="s">
        <v>26</v>
      </c>
      <c r="C33" s="2" t="s">
        <v>10</v>
      </c>
      <c r="D33" s="2" t="s">
        <v>10</v>
      </c>
      <c r="E33" s="2">
        <v>47</v>
      </c>
      <c r="F33" s="3">
        <v>4.5999999999999999E-3</v>
      </c>
    </row>
    <row r="34" spans="1:6" x14ac:dyDescent="0.2">
      <c r="A34" s="4">
        <v>23</v>
      </c>
      <c r="B34" s="5" t="s">
        <v>27</v>
      </c>
      <c r="C34" s="2">
        <v>174</v>
      </c>
      <c r="D34" s="3">
        <v>1.7000000000000001E-2</v>
      </c>
      <c r="E34" s="2" t="s">
        <v>10</v>
      </c>
      <c r="F34" s="2" t="s">
        <v>10</v>
      </c>
    </row>
  </sheetData>
  <mergeCells count="2">
    <mergeCell ref="C6:D6"/>
    <mergeCell ref="E6:F6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4" workbookViewId="0">
      <selection activeCell="A2" sqref="A2"/>
    </sheetView>
  </sheetViews>
  <sheetFormatPr baseColWidth="10" defaultRowHeight="12" x14ac:dyDescent="0.2"/>
  <cols>
    <col min="1" max="1" width="6.5703125" style="4" customWidth="1"/>
    <col min="2" max="2" width="22.42578125" style="4" customWidth="1"/>
    <col min="3" max="5" width="11.42578125" style="4"/>
    <col min="6" max="6" width="11.42578125" style="4" customWidth="1"/>
    <col min="7" max="16384" width="11.42578125" style="4"/>
  </cols>
  <sheetData>
    <row r="1" spans="1:6" x14ac:dyDescent="0.2">
      <c r="A1" s="13" t="s">
        <v>36</v>
      </c>
      <c r="B1" s="13"/>
    </row>
    <row r="3" spans="1:6" x14ac:dyDescent="0.2">
      <c r="B3" s="4" t="s">
        <v>31</v>
      </c>
      <c r="C3" s="13">
        <v>2013</v>
      </c>
      <c r="D3" s="13">
        <v>2009</v>
      </c>
      <c r="E3" s="14" t="s">
        <v>33</v>
      </c>
    </row>
    <row r="4" spans="1:6" x14ac:dyDescent="0.2">
      <c r="C4" s="8">
        <v>0.78210000000000002</v>
      </c>
      <c r="D4" s="8">
        <v>0.77339999999999998</v>
      </c>
      <c r="E4" s="8">
        <f>C4-D4</f>
        <v>8.700000000000041E-3</v>
      </c>
    </row>
    <row r="6" spans="1:6" ht="22.5" customHeight="1" x14ac:dyDescent="0.2">
      <c r="C6" s="48" t="s">
        <v>29</v>
      </c>
      <c r="D6" s="48"/>
      <c r="E6" s="48" t="s">
        <v>30</v>
      </c>
      <c r="F6" s="48"/>
    </row>
    <row r="7" spans="1:6" x14ac:dyDescent="0.2">
      <c r="B7" s="5" t="s">
        <v>0</v>
      </c>
      <c r="C7" s="1">
        <v>15505</v>
      </c>
      <c r="D7" s="2"/>
      <c r="E7" s="1">
        <v>15505</v>
      </c>
      <c r="F7" s="2"/>
    </row>
    <row r="8" spans="1:6" x14ac:dyDescent="0.2">
      <c r="B8" s="5" t="s">
        <v>1</v>
      </c>
      <c r="C8" s="1">
        <v>12126</v>
      </c>
      <c r="D8" s="3">
        <v>0.78210000000000002</v>
      </c>
      <c r="E8" s="1">
        <v>12126</v>
      </c>
      <c r="F8" s="3">
        <v>0.78210000000000002</v>
      </c>
    </row>
    <row r="9" spans="1:6" x14ac:dyDescent="0.2">
      <c r="B9" s="5" t="s">
        <v>2</v>
      </c>
      <c r="C9" s="2">
        <v>104</v>
      </c>
      <c r="D9" s="3">
        <v>8.6E-3</v>
      </c>
      <c r="E9" s="2">
        <v>87</v>
      </c>
      <c r="F9" s="3">
        <v>7.1999999999999998E-3</v>
      </c>
    </row>
    <row r="10" spans="1:6" x14ac:dyDescent="0.2">
      <c r="A10" s="9"/>
      <c r="B10" s="10" t="s">
        <v>3</v>
      </c>
      <c r="C10" s="1">
        <v>12022</v>
      </c>
      <c r="D10" s="3">
        <v>0.99139999999999995</v>
      </c>
      <c r="E10" s="1">
        <v>12039</v>
      </c>
      <c r="F10" s="3">
        <v>0.99280000000000002</v>
      </c>
    </row>
    <row r="11" spans="1:6" x14ac:dyDescent="0.2">
      <c r="A11" s="9"/>
      <c r="B11" s="10"/>
      <c r="C11" s="1"/>
      <c r="D11" s="3"/>
      <c r="E11" s="1"/>
      <c r="F11" s="3"/>
    </row>
    <row r="12" spans="1:6" x14ac:dyDescent="0.2">
      <c r="A12" s="4">
        <v>1</v>
      </c>
      <c r="B12" s="5" t="s">
        <v>4</v>
      </c>
      <c r="C12" s="1">
        <v>7630</v>
      </c>
      <c r="D12" s="3">
        <v>0.63470000000000004</v>
      </c>
      <c r="E12" s="1">
        <v>5917</v>
      </c>
      <c r="F12" s="3">
        <v>0.49149999999999999</v>
      </c>
    </row>
    <row r="13" spans="1:6" x14ac:dyDescent="0.2">
      <c r="A13" s="4">
        <v>2</v>
      </c>
      <c r="B13" s="5" t="s">
        <v>5</v>
      </c>
      <c r="C13" s="1">
        <v>2691</v>
      </c>
      <c r="D13" s="3">
        <v>0.2238</v>
      </c>
      <c r="E13" s="1">
        <v>2951</v>
      </c>
      <c r="F13" s="3">
        <v>0.24510000000000001</v>
      </c>
    </row>
    <row r="14" spans="1:6" x14ac:dyDescent="0.2">
      <c r="A14" s="4">
        <v>3</v>
      </c>
      <c r="B14" s="5" t="s">
        <v>6</v>
      </c>
      <c r="C14" s="2">
        <v>186</v>
      </c>
      <c r="D14" s="3">
        <v>1.55E-2</v>
      </c>
      <c r="E14" s="2">
        <v>668</v>
      </c>
      <c r="F14" s="3">
        <v>5.5500000000000001E-2</v>
      </c>
    </row>
    <row r="15" spans="1:6" x14ac:dyDescent="0.2">
      <c r="A15" s="4">
        <v>4</v>
      </c>
      <c r="B15" s="5" t="s">
        <v>7</v>
      </c>
      <c r="C15" s="2">
        <v>722</v>
      </c>
      <c r="D15" s="3">
        <v>6.0100000000000001E-2</v>
      </c>
      <c r="E15" s="2">
        <v>997</v>
      </c>
      <c r="F15" s="3">
        <v>8.2799999999999999E-2</v>
      </c>
    </row>
    <row r="16" spans="1:6" x14ac:dyDescent="0.2">
      <c r="A16" s="4">
        <v>5</v>
      </c>
      <c r="B16" s="5" t="s">
        <v>8</v>
      </c>
      <c r="C16" s="2">
        <v>416</v>
      </c>
      <c r="D16" s="3">
        <v>3.4599999999999999E-2</v>
      </c>
      <c r="E16" s="2">
        <v>533</v>
      </c>
      <c r="F16" s="3">
        <v>4.4299999999999999E-2</v>
      </c>
    </row>
    <row r="17" spans="1:6" x14ac:dyDescent="0.2">
      <c r="A17" s="4">
        <v>6</v>
      </c>
      <c r="B17" s="5" t="s">
        <v>9</v>
      </c>
      <c r="C17" s="2" t="s">
        <v>10</v>
      </c>
      <c r="D17" s="2" t="s">
        <v>10</v>
      </c>
      <c r="E17" s="2">
        <v>198</v>
      </c>
      <c r="F17" s="3">
        <v>1.6400000000000001E-2</v>
      </c>
    </row>
    <row r="18" spans="1:6" x14ac:dyDescent="0.2">
      <c r="A18" s="4">
        <v>7</v>
      </c>
      <c r="B18" s="5" t="s">
        <v>11</v>
      </c>
      <c r="C18" s="2">
        <v>80</v>
      </c>
      <c r="D18" s="3">
        <v>6.7000000000000002E-3</v>
      </c>
      <c r="E18" s="2">
        <v>72</v>
      </c>
      <c r="F18" s="3">
        <v>6.0000000000000001E-3</v>
      </c>
    </row>
    <row r="19" spans="1:6" x14ac:dyDescent="0.2">
      <c r="A19" s="4">
        <v>8</v>
      </c>
      <c r="B19" s="5" t="s">
        <v>12</v>
      </c>
      <c r="C19" s="2" t="s">
        <v>10</v>
      </c>
      <c r="D19" s="2" t="s">
        <v>10</v>
      </c>
      <c r="E19" s="2">
        <v>9</v>
      </c>
      <c r="F19" s="3">
        <v>6.9999999999999999E-4</v>
      </c>
    </row>
    <row r="20" spans="1:6" x14ac:dyDescent="0.2">
      <c r="A20" s="4">
        <v>9</v>
      </c>
      <c r="B20" s="5" t="s">
        <v>13</v>
      </c>
      <c r="C20" s="2" t="s">
        <v>10</v>
      </c>
      <c r="D20" s="2" t="s">
        <v>10</v>
      </c>
      <c r="E20" s="2">
        <v>9</v>
      </c>
      <c r="F20" s="3">
        <v>6.9999999999999999E-4</v>
      </c>
    </row>
    <row r="21" spans="1:6" x14ac:dyDescent="0.2">
      <c r="A21" s="4">
        <v>10</v>
      </c>
      <c r="B21" s="5" t="s">
        <v>14</v>
      </c>
      <c r="C21" s="2" t="s">
        <v>10</v>
      </c>
      <c r="D21" s="2" t="s">
        <v>10</v>
      </c>
      <c r="E21" s="2">
        <v>20</v>
      </c>
      <c r="F21" s="3">
        <v>1.6999999999999999E-3</v>
      </c>
    </row>
    <row r="22" spans="1:6" x14ac:dyDescent="0.2">
      <c r="A22" s="4">
        <v>11</v>
      </c>
      <c r="B22" s="5" t="s">
        <v>15</v>
      </c>
      <c r="C22" s="2" t="s">
        <v>10</v>
      </c>
      <c r="D22" s="2" t="s">
        <v>10</v>
      </c>
      <c r="E22" s="2">
        <v>29</v>
      </c>
      <c r="F22" s="3">
        <v>2.3999999999999998E-3</v>
      </c>
    </row>
    <row r="23" spans="1:6" x14ac:dyDescent="0.2">
      <c r="A23" s="4">
        <v>12</v>
      </c>
      <c r="B23" s="5" t="s">
        <v>16</v>
      </c>
      <c r="C23" s="2" t="s">
        <v>10</v>
      </c>
      <c r="D23" s="2" t="s">
        <v>10</v>
      </c>
      <c r="E23" s="2">
        <v>4</v>
      </c>
      <c r="F23" s="3">
        <v>2.9999999999999997E-4</v>
      </c>
    </row>
    <row r="24" spans="1:6" x14ac:dyDescent="0.2">
      <c r="A24" s="4">
        <v>13</v>
      </c>
      <c r="B24" s="5" t="s">
        <v>17</v>
      </c>
      <c r="C24" s="2" t="s">
        <v>10</v>
      </c>
      <c r="D24" s="2" t="s">
        <v>10</v>
      </c>
      <c r="E24" s="2">
        <v>5</v>
      </c>
      <c r="F24" s="3">
        <v>4.0000000000000002E-4</v>
      </c>
    </row>
    <row r="25" spans="1:6" x14ac:dyDescent="0.2">
      <c r="A25" s="4">
        <v>14</v>
      </c>
      <c r="B25" s="5" t="s">
        <v>18</v>
      </c>
      <c r="C25" s="2" t="s">
        <v>10</v>
      </c>
      <c r="D25" s="2" t="s">
        <v>10</v>
      </c>
      <c r="E25" s="2">
        <v>4</v>
      </c>
      <c r="F25" s="3">
        <v>2.9999999999999997E-4</v>
      </c>
    </row>
    <row r="26" spans="1:6" x14ac:dyDescent="0.2">
      <c r="A26" s="4">
        <v>15</v>
      </c>
      <c r="B26" s="5" t="s">
        <v>19</v>
      </c>
      <c r="C26" s="2">
        <v>282</v>
      </c>
      <c r="D26" s="3">
        <v>2.35E-2</v>
      </c>
      <c r="E26" s="2">
        <v>462</v>
      </c>
      <c r="F26" s="3">
        <v>3.8399999999999997E-2</v>
      </c>
    </row>
    <row r="27" spans="1:6" x14ac:dyDescent="0.2">
      <c r="A27" s="4">
        <v>16</v>
      </c>
      <c r="B27" s="5" t="s">
        <v>20</v>
      </c>
      <c r="C27" s="2" t="s">
        <v>10</v>
      </c>
      <c r="D27" s="2" t="s">
        <v>10</v>
      </c>
      <c r="E27" s="2">
        <v>9</v>
      </c>
      <c r="F27" s="3">
        <v>6.9999999999999999E-4</v>
      </c>
    </row>
    <row r="28" spans="1:6" x14ac:dyDescent="0.2">
      <c r="A28" s="4">
        <v>17</v>
      </c>
      <c r="B28" s="5" t="s">
        <v>21</v>
      </c>
      <c r="C28" s="2" t="s">
        <v>10</v>
      </c>
      <c r="D28" s="2" t="s">
        <v>10</v>
      </c>
      <c r="E28" s="2">
        <v>27</v>
      </c>
      <c r="F28" s="3">
        <v>2.2000000000000001E-3</v>
      </c>
    </row>
    <row r="29" spans="1:6" x14ac:dyDescent="0.2">
      <c r="A29" s="4">
        <v>18</v>
      </c>
      <c r="B29" s="5" t="s">
        <v>22</v>
      </c>
      <c r="C29" s="2" t="s">
        <v>10</v>
      </c>
      <c r="D29" s="2" t="s">
        <v>10</v>
      </c>
      <c r="E29" s="2">
        <v>1</v>
      </c>
      <c r="F29" s="3">
        <v>1E-4</v>
      </c>
    </row>
    <row r="30" spans="1:6" x14ac:dyDescent="0.2">
      <c r="A30" s="4">
        <v>19</v>
      </c>
      <c r="B30" s="5" t="s">
        <v>23</v>
      </c>
      <c r="C30" s="2" t="s">
        <v>10</v>
      </c>
      <c r="D30" s="2" t="s">
        <v>10</v>
      </c>
      <c r="E30" s="2">
        <v>43</v>
      </c>
      <c r="F30" s="3">
        <v>3.5999999999999999E-3</v>
      </c>
    </row>
    <row r="31" spans="1:6" x14ac:dyDescent="0.2">
      <c r="A31" s="4">
        <v>20</v>
      </c>
      <c r="B31" s="5" t="s">
        <v>24</v>
      </c>
      <c r="C31" s="2" t="s">
        <v>10</v>
      </c>
      <c r="D31" s="2" t="s">
        <v>10</v>
      </c>
      <c r="E31" s="2">
        <v>21</v>
      </c>
      <c r="F31" s="3">
        <v>1.6999999999999999E-3</v>
      </c>
    </row>
    <row r="32" spans="1:6" x14ac:dyDescent="0.2">
      <c r="A32" s="4">
        <v>21</v>
      </c>
      <c r="B32" s="5" t="s">
        <v>25</v>
      </c>
      <c r="C32" s="2" t="s">
        <v>10</v>
      </c>
      <c r="D32" s="2" t="s">
        <v>10</v>
      </c>
      <c r="E32" s="2">
        <v>5</v>
      </c>
      <c r="F32" s="3">
        <v>4.0000000000000002E-4</v>
      </c>
    </row>
    <row r="33" spans="1:6" x14ac:dyDescent="0.2">
      <c r="A33" s="4">
        <v>22</v>
      </c>
      <c r="B33" s="5" t="s">
        <v>26</v>
      </c>
      <c r="C33" s="2" t="s">
        <v>10</v>
      </c>
      <c r="D33" s="2" t="s">
        <v>10</v>
      </c>
      <c r="E33" s="2">
        <v>55</v>
      </c>
      <c r="F33" s="3">
        <v>4.5999999999999999E-3</v>
      </c>
    </row>
    <row r="34" spans="1:6" x14ac:dyDescent="0.2">
      <c r="A34" s="4">
        <v>23</v>
      </c>
      <c r="B34" s="5" t="s">
        <v>27</v>
      </c>
      <c r="C34" s="2">
        <v>15</v>
      </c>
      <c r="D34" s="3">
        <v>1.1999999999999999E-3</v>
      </c>
      <c r="E34" s="2" t="s">
        <v>10</v>
      </c>
      <c r="F34" s="2" t="s">
        <v>10</v>
      </c>
    </row>
  </sheetData>
  <mergeCells count="2">
    <mergeCell ref="C6:D6"/>
    <mergeCell ref="E6:F6"/>
  </mergeCell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A2" sqref="A2"/>
    </sheetView>
  </sheetViews>
  <sheetFormatPr baseColWidth="10" defaultRowHeight="12" x14ac:dyDescent="0.2"/>
  <cols>
    <col min="1" max="1" width="6.5703125" style="4" customWidth="1"/>
    <col min="2" max="2" width="22.42578125" style="4" customWidth="1"/>
    <col min="3" max="5" width="11.42578125" style="4"/>
    <col min="6" max="6" width="11.42578125" style="4" customWidth="1"/>
    <col min="7" max="16384" width="11.42578125" style="4"/>
  </cols>
  <sheetData>
    <row r="1" spans="1:6" x14ac:dyDescent="0.2">
      <c r="A1" s="13" t="s">
        <v>37</v>
      </c>
      <c r="B1" s="13"/>
    </row>
    <row r="3" spans="1:6" x14ac:dyDescent="0.2">
      <c r="B3" s="4" t="s">
        <v>31</v>
      </c>
      <c r="C3" s="13">
        <v>2013</v>
      </c>
      <c r="D3" s="13">
        <v>2009</v>
      </c>
      <c r="E3" s="14" t="s">
        <v>33</v>
      </c>
    </row>
    <row r="4" spans="1:6" x14ac:dyDescent="0.2">
      <c r="C4" s="8">
        <v>0.79320000000000002</v>
      </c>
      <c r="D4" s="8">
        <v>0.79049999999999998</v>
      </c>
      <c r="E4" s="8">
        <f>C4-D4</f>
        <v>2.7000000000000357E-3</v>
      </c>
    </row>
    <row r="6" spans="1:6" ht="22.5" customHeight="1" x14ac:dyDescent="0.2">
      <c r="C6" s="48" t="s">
        <v>29</v>
      </c>
      <c r="D6" s="48"/>
      <c r="E6" s="48" t="s">
        <v>30</v>
      </c>
      <c r="F6" s="48"/>
    </row>
    <row r="7" spans="1:6" x14ac:dyDescent="0.2">
      <c r="B7" s="5" t="s">
        <v>0</v>
      </c>
      <c r="C7" s="1">
        <v>22056</v>
      </c>
      <c r="D7" s="2"/>
      <c r="E7" s="1">
        <v>22056</v>
      </c>
      <c r="F7" s="2"/>
    </row>
    <row r="8" spans="1:6" x14ac:dyDescent="0.2">
      <c r="B8" s="5" t="s">
        <v>1</v>
      </c>
      <c r="C8" s="1">
        <v>17494</v>
      </c>
      <c r="D8" s="3">
        <v>0.79320000000000002</v>
      </c>
      <c r="E8" s="1">
        <v>17494</v>
      </c>
      <c r="F8" s="3">
        <v>0.79320000000000002</v>
      </c>
    </row>
    <row r="9" spans="1:6" x14ac:dyDescent="0.2">
      <c r="B9" s="5" t="s">
        <v>2</v>
      </c>
      <c r="C9" s="2">
        <v>198</v>
      </c>
      <c r="D9" s="3">
        <v>1.1299999999999999E-2</v>
      </c>
      <c r="E9" s="2">
        <v>191</v>
      </c>
      <c r="F9" s="3">
        <v>1.09E-2</v>
      </c>
    </row>
    <row r="10" spans="1:6" x14ac:dyDescent="0.2">
      <c r="A10" s="9"/>
      <c r="B10" s="10" t="s">
        <v>3</v>
      </c>
      <c r="C10" s="1">
        <v>17296</v>
      </c>
      <c r="D10" s="3">
        <v>0.98870000000000002</v>
      </c>
      <c r="E10" s="1">
        <v>17303</v>
      </c>
      <c r="F10" s="3">
        <v>0.98909999999999998</v>
      </c>
    </row>
    <row r="11" spans="1:6" x14ac:dyDescent="0.2">
      <c r="A11" s="9"/>
      <c r="B11" s="10"/>
      <c r="C11" s="1"/>
      <c r="D11" s="3"/>
      <c r="E11" s="1"/>
      <c r="F11" s="3"/>
    </row>
    <row r="12" spans="1:6" x14ac:dyDescent="0.2">
      <c r="A12" s="4">
        <v>1</v>
      </c>
      <c r="B12" s="5" t="s">
        <v>4</v>
      </c>
      <c r="C12" s="1">
        <v>9452</v>
      </c>
      <c r="D12" s="3">
        <v>0.54649999999999999</v>
      </c>
      <c r="E12" s="1">
        <v>7393</v>
      </c>
      <c r="F12" s="3">
        <v>0.42730000000000001</v>
      </c>
    </row>
    <row r="13" spans="1:6" x14ac:dyDescent="0.2">
      <c r="A13" s="4">
        <v>2</v>
      </c>
      <c r="B13" s="5" t="s">
        <v>5</v>
      </c>
      <c r="C13" s="1">
        <v>4981</v>
      </c>
      <c r="D13" s="3">
        <v>0.28799999999999998</v>
      </c>
      <c r="E13" s="1">
        <v>4855</v>
      </c>
      <c r="F13" s="3">
        <v>0.28060000000000002</v>
      </c>
    </row>
    <row r="14" spans="1:6" x14ac:dyDescent="0.2">
      <c r="A14" s="4">
        <v>3</v>
      </c>
      <c r="B14" s="5" t="s">
        <v>6</v>
      </c>
      <c r="C14" s="2">
        <v>303</v>
      </c>
      <c r="D14" s="3">
        <v>1.7500000000000002E-2</v>
      </c>
      <c r="E14" s="1">
        <v>1178</v>
      </c>
      <c r="F14" s="3">
        <v>6.8099999999999994E-2</v>
      </c>
    </row>
    <row r="15" spans="1:6" x14ac:dyDescent="0.2">
      <c r="A15" s="4">
        <v>4</v>
      </c>
      <c r="B15" s="5" t="s">
        <v>7</v>
      </c>
      <c r="C15" s="1">
        <v>1058</v>
      </c>
      <c r="D15" s="3">
        <v>6.1199999999999997E-2</v>
      </c>
      <c r="E15" s="1">
        <v>1411</v>
      </c>
      <c r="F15" s="3">
        <v>8.1500000000000003E-2</v>
      </c>
    </row>
    <row r="16" spans="1:6" x14ac:dyDescent="0.2">
      <c r="A16" s="4">
        <v>5</v>
      </c>
      <c r="B16" s="5" t="s">
        <v>8</v>
      </c>
      <c r="C16" s="2">
        <v>827</v>
      </c>
      <c r="D16" s="3">
        <v>4.7800000000000002E-2</v>
      </c>
      <c r="E16" s="2">
        <v>866</v>
      </c>
      <c r="F16" s="3">
        <v>0.05</v>
      </c>
    </row>
    <row r="17" spans="1:6" x14ac:dyDescent="0.2">
      <c r="A17" s="4">
        <v>6</v>
      </c>
      <c r="B17" s="5" t="s">
        <v>9</v>
      </c>
      <c r="C17" s="2" t="s">
        <v>10</v>
      </c>
      <c r="D17" s="2" t="s">
        <v>10</v>
      </c>
      <c r="E17" s="2">
        <v>334</v>
      </c>
      <c r="F17" s="3">
        <v>1.9300000000000001E-2</v>
      </c>
    </row>
    <row r="18" spans="1:6" x14ac:dyDescent="0.2">
      <c r="A18" s="4">
        <v>7</v>
      </c>
      <c r="B18" s="5" t="s">
        <v>11</v>
      </c>
      <c r="C18" s="2">
        <v>157</v>
      </c>
      <c r="D18" s="3">
        <v>9.1000000000000004E-3</v>
      </c>
      <c r="E18" s="2">
        <v>165</v>
      </c>
      <c r="F18" s="3">
        <v>9.4999999999999998E-3</v>
      </c>
    </row>
    <row r="19" spans="1:6" x14ac:dyDescent="0.2">
      <c r="A19" s="4">
        <v>8</v>
      </c>
      <c r="B19" s="5" t="s">
        <v>12</v>
      </c>
      <c r="C19" s="2" t="s">
        <v>10</v>
      </c>
      <c r="D19" s="2" t="s">
        <v>10</v>
      </c>
      <c r="E19" s="2">
        <v>15</v>
      </c>
      <c r="F19" s="3">
        <v>8.9999999999999998E-4</v>
      </c>
    </row>
    <row r="20" spans="1:6" x14ac:dyDescent="0.2">
      <c r="A20" s="4">
        <v>9</v>
      </c>
      <c r="B20" s="5" t="s">
        <v>13</v>
      </c>
      <c r="C20" s="2" t="s">
        <v>10</v>
      </c>
      <c r="D20" s="2" t="s">
        <v>10</v>
      </c>
      <c r="E20" s="2">
        <v>8</v>
      </c>
      <c r="F20" s="3">
        <v>5.0000000000000001E-4</v>
      </c>
    </row>
    <row r="21" spans="1:6" x14ac:dyDescent="0.2">
      <c r="A21" s="4">
        <v>10</v>
      </c>
      <c r="B21" s="5" t="s">
        <v>14</v>
      </c>
      <c r="C21" s="2" t="s">
        <v>10</v>
      </c>
      <c r="D21" s="2" t="s">
        <v>10</v>
      </c>
      <c r="E21" s="2">
        <v>35</v>
      </c>
      <c r="F21" s="3">
        <v>2E-3</v>
      </c>
    </row>
    <row r="22" spans="1:6" x14ac:dyDescent="0.2">
      <c r="A22" s="4">
        <v>11</v>
      </c>
      <c r="B22" s="5" t="s">
        <v>15</v>
      </c>
      <c r="C22" s="2" t="s">
        <v>10</v>
      </c>
      <c r="D22" s="2" t="s">
        <v>10</v>
      </c>
      <c r="E22" s="2">
        <v>26</v>
      </c>
      <c r="F22" s="3">
        <v>1.5E-3</v>
      </c>
    </row>
    <row r="23" spans="1:6" x14ac:dyDescent="0.2">
      <c r="A23" s="4">
        <v>12</v>
      </c>
      <c r="B23" s="5" t="s">
        <v>16</v>
      </c>
      <c r="C23" s="2" t="s">
        <v>10</v>
      </c>
      <c r="D23" s="2" t="s">
        <v>10</v>
      </c>
      <c r="E23" s="2">
        <v>0</v>
      </c>
      <c r="F23" s="3">
        <v>0</v>
      </c>
    </row>
    <row r="24" spans="1:6" x14ac:dyDescent="0.2">
      <c r="A24" s="4">
        <v>13</v>
      </c>
      <c r="B24" s="5" t="s">
        <v>17</v>
      </c>
      <c r="C24" s="2" t="s">
        <v>10</v>
      </c>
      <c r="D24" s="2" t="s">
        <v>10</v>
      </c>
      <c r="E24" s="2">
        <v>2</v>
      </c>
      <c r="F24" s="3">
        <v>1E-4</v>
      </c>
    </row>
    <row r="25" spans="1:6" x14ac:dyDescent="0.2">
      <c r="A25" s="4">
        <v>14</v>
      </c>
      <c r="B25" s="5" t="s">
        <v>18</v>
      </c>
      <c r="C25" s="2" t="s">
        <v>10</v>
      </c>
      <c r="D25" s="2" t="s">
        <v>10</v>
      </c>
      <c r="E25" s="2">
        <v>2</v>
      </c>
      <c r="F25" s="3">
        <v>1E-4</v>
      </c>
    </row>
    <row r="26" spans="1:6" x14ac:dyDescent="0.2">
      <c r="A26" s="4">
        <v>15</v>
      </c>
      <c r="B26" s="5" t="s">
        <v>19</v>
      </c>
      <c r="C26" s="2">
        <v>490</v>
      </c>
      <c r="D26" s="3">
        <v>2.8299999999999999E-2</v>
      </c>
      <c r="E26" s="2">
        <v>761</v>
      </c>
      <c r="F26" s="3">
        <v>4.3999999999999997E-2</v>
      </c>
    </row>
    <row r="27" spans="1:6" x14ac:dyDescent="0.2">
      <c r="A27" s="4">
        <v>16</v>
      </c>
      <c r="B27" s="5" t="s">
        <v>20</v>
      </c>
      <c r="C27" s="2" t="s">
        <v>10</v>
      </c>
      <c r="D27" s="2" t="s">
        <v>10</v>
      </c>
      <c r="E27" s="2">
        <v>12</v>
      </c>
      <c r="F27" s="3">
        <v>6.9999999999999999E-4</v>
      </c>
    </row>
    <row r="28" spans="1:6" x14ac:dyDescent="0.2">
      <c r="A28" s="4">
        <v>17</v>
      </c>
      <c r="B28" s="5" t="s">
        <v>21</v>
      </c>
      <c r="C28" s="2" t="s">
        <v>10</v>
      </c>
      <c r="D28" s="2" t="s">
        <v>10</v>
      </c>
      <c r="E28" s="2">
        <v>28</v>
      </c>
      <c r="F28" s="3">
        <v>1.6000000000000001E-3</v>
      </c>
    </row>
    <row r="29" spans="1:6" x14ac:dyDescent="0.2">
      <c r="A29" s="4">
        <v>18</v>
      </c>
      <c r="B29" s="5" t="s">
        <v>22</v>
      </c>
      <c r="C29" s="2" t="s">
        <v>10</v>
      </c>
      <c r="D29" s="2" t="s">
        <v>10</v>
      </c>
      <c r="E29" s="2">
        <v>3</v>
      </c>
      <c r="F29" s="3">
        <v>2.0000000000000001E-4</v>
      </c>
    </row>
    <row r="30" spans="1:6" x14ac:dyDescent="0.2">
      <c r="A30" s="4">
        <v>19</v>
      </c>
      <c r="B30" s="5" t="s">
        <v>23</v>
      </c>
      <c r="C30" s="2" t="s">
        <v>10</v>
      </c>
      <c r="D30" s="2" t="s">
        <v>10</v>
      </c>
      <c r="E30" s="2">
        <v>92</v>
      </c>
      <c r="F30" s="3">
        <v>5.3E-3</v>
      </c>
    </row>
    <row r="31" spans="1:6" x14ac:dyDescent="0.2">
      <c r="A31" s="4">
        <v>20</v>
      </c>
      <c r="B31" s="5" t="s">
        <v>24</v>
      </c>
      <c r="C31" s="2" t="s">
        <v>10</v>
      </c>
      <c r="D31" s="2" t="s">
        <v>10</v>
      </c>
      <c r="E31" s="2">
        <v>34</v>
      </c>
      <c r="F31" s="3">
        <v>2E-3</v>
      </c>
    </row>
    <row r="32" spans="1:6" x14ac:dyDescent="0.2">
      <c r="A32" s="4">
        <v>21</v>
      </c>
      <c r="B32" s="5" t="s">
        <v>25</v>
      </c>
      <c r="C32" s="2" t="s">
        <v>10</v>
      </c>
      <c r="D32" s="2" t="s">
        <v>10</v>
      </c>
      <c r="E32" s="2">
        <v>8</v>
      </c>
      <c r="F32" s="3">
        <v>5.0000000000000001E-4</v>
      </c>
    </row>
    <row r="33" spans="1:6" x14ac:dyDescent="0.2">
      <c r="A33" s="4">
        <v>22</v>
      </c>
      <c r="B33" s="5" t="s">
        <v>26</v>
      </c>
      <c r="C33" s="2" t="s">
        <v>10</v>
      </c>
      <c r="D33" s="2" t="s">
        <v>10</v>
      </c>
      <c r="E33" s="2">
        <v>75</v>
      </c>
      <c r="F33" s="3">
        <v>4.3E-3</v>
      </c>
    </row>
    <row r="34" spans="1:6" x14ac:dyDescent="0.2">
      <c r="A34" s="4">
        <v>23</v>
      </c>
      <c r="B34" s="5" t="s">
        <v>27</v>
      </c>
      <c r="C34" s="2">
        <v>28</v>
      </c>
      <c r="D34" s="3">
        <v>1.6000000000000001E-3</v>
      </c>
      <c r="E34" s="2" t="s">
        <v>10</v>
      </c>
      <c r="F34" s="2" t="s">
        <v>10</v>
      </c>
    </row>
  </sheetData>
  <mergeCells count="2">
    <mergeCell ref="C6:D6"/>
    <mergeCell ref="E6:F6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13</vt:i4>
      </vt:variant>
    </vt:vector>
  </HeadingPairs>
  <TitlesOfParts>
    <vt:vector size="13" baseType="lpstr">
      <vt:lpstr>Kreis</vt:lpstr>
      <vt:lpstr>Vergleich</vt:lpstr>
      <vt:lpstr>Erst-St.</vt:lpstr>
      <vt:lpstr>Zweit-St.</vt:lpstr>
      <vt:lpstr>Delta</vt:lpstr>
      <vt:lpstr>B-G</vt:lpstr>
      <vt:lpstr>Bu</vt:lpstr>
      <vt:lpstr>Kü</vt:lpstr>
      <vt:lpstr>Lei</vt:lpstr>
      <vt:lpstr>Od</vt:lpstr>
      <vt:lpstr>Ov</vt:lpstr>
      <vt:lpstr>Rö</vt:lpstr>
      <vt:lpstr>Wk</vt:lpstr>
    </vt:vector>
  </TitlesOfParts>
  <Company>BMBF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Ulrich Voss</dc:creator>
  <cp:lastModifiedBy>Karl Ulrich Voss</cp:lastModifiedBy>
  <cp:lastPrinted>2013-09-23T12:57:17Z</cp:lastPrinted>
  <dcterms:created xsi:type="dcterms:W3CDTF">2013-09-23T06:05:44Z</dcterms:created>
  <dcterms:modified xsi:type="dcterms:W3CDTF">2013-09-23T13:52:22Z</dcterms:modified>
</cp:coreProperties>
</file>